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LGBA\B03\CD - LGBA\Municipalities\03. Allocations\2026-27\"/>
    </mc:Choice>
  </mc:AlternateContent>
  <xr:revisionPtr revIDLastSave="0" documentId="13_ncr:1_{DC7B1476-F072-4F0E-85F7-04AC991213A5}" xr6:coauthVersionLast="47" xr6:coauthVersionMax="47" xr10:uidLastSave="{00000000-0000-0000-0000-000000000000}"/>
  <bookViews>
    <workbookView xWindow="0" yWindow="0" windowWidth="19200" windowHeight="11280" xr2:uid="{00000000-000D-0000-FFFF-FFFF00000000}"/>
  </bookViews>
  <sheets>
    <sheet name="Summary" sheetId="1" r:id="rId1"/>
    <sheet name="DC21" sheetId="2" r:id="rId2"/>
    <sheet name="DC22" sheetId="3" r:id="rId3"/>
    <sheet name="DC23" sheetId="4" r:id="rId4"/>
    <sheet name="DC24" sheetId="5" r:id="rId5"/>
    <sheet name="DC25" sheetId="6" r:id="rId6"/>
    <sheet name="DC26" sheetId="7" r:id="rId7"/>
    <sheet name="DC27" sheetId="8" r:id="rId8"/>
    <sheet name="DC28" sheetId="9" r:id="rId9"/>
    <sheet name="DC29" sheetId="10" r:id="rId10"/>
    <sheet name="DC43" sheetId="11" r:id="rId11"/>
    <sheet name="ETH" sheetId="12" r:id="rId12"/>
    <sheet name="KZN212" sheetId="13" r:id="rId13"/>
    <sheet name="KZN213" sheetId="14" r:id="rId14"/>
    <sheet name="KZN214" sheetId="15" r:id="rId15"/>
    <sheet name="KZN216" sheetId="16" r:id="rId16"/>
    <sheet name="KZN221" sheetId="17" r:id="rId17"/>
    <sheet name="KZN222" sheetId="18" r:id="rId18"/>
    <sheet name="KZN223" sheetId="19" r:id="rId19"/>
    <sheet name="KZN224" sheetId="20" r:id="rId20"/>
    <sheet name="KZN225" sheetId="21" r:id="rId21"/>
    <sheet name="KZN226" sheetId="22" r:id="rId22"/>
    <sheet name="KZN227" sheetId="23" r:id="rId23"/>
    <sheet name="KZN235" sheetId="24" r:id="rId24"/>
    <sheet name="KZN237" sheetId="25" r:id="rId25"/>
    <sheet name="KZN238" sheetId="26" r:id="rId26"/>
    <sheet name="KZN241" sheetId="27" r:id="rId27"/>
    <sheet name="KZN242" sheetId="28" r:id="rId28"/>
    <sheet name="KZN244" sheetId="29" r:id="rId29"/>
    <sheet name="KZN245" sheetId="30" r:id="rId30"/>
    <sheet name="KZN252" sheetId="31" r:id="rId31"/>
    <sheet name="KZN253" sheetId="32" r:id="rId32"/>
    <sheet name="KZN254" sheetId="33" r:id="rId33"/>
    <sheet name="KZN261" sheetId="34" r:id="rId34"/>
    <sheet name="KZN262" sheetId="35" r:id="rId35"/>
    <sheet name="KZN263" sheetId="36" r:id="rId36"/>
    <sheet name="KZN265" sheetId="37" r:id="rId37"/>
    <sheet name="KZN266" sheetId="38" r:id="rId38"/>
    <sheet name="KZN271" sheetId="39" r:id="rId39"/>
    <sheet name="KZN272" sheetId="40" r:id="rId40"/>
    <sheet name="KZN275" sheetId="41" r:id="rId41"/>
    <sheet name="KZN276" sheetId="42" r:id="rId42"/>
    <sheet name="KZN281" sheetId="43" r:id="rId43"/>
    <sheet name="KZN282" sheetId="44" r:id="rId44"/>
    <sheet name="KZN284" sheetId="45" r:id="rId45"/>
    <sheet name="KZN285" sheetId="46" r:id="rId46"/>
    <sheet name="KZN286" sheetId="47" r:id="rId47"/>
    <sheet name="KZN291" sheetId="48" r:id="rId48"/>
    <sheet name="KZN292" sheetId="49" r:id="rId49"/>
    <sheet name="KZN293" sheetId="50" r:id="rId50"/>
    <sheet name="KZN294" sheetId="51" r:id="rId51"/>
    <sheet name="KZN433" sheetId="52" r:id="rId52"/>
    <sheet name="KZN434" sheetId="53" r:id="rId53"/>
    <sheet name="KZN435" sheetId="54" r:id="rId54"/>
    <sheet name="KZN436" sheetId="55" r:id="rId55"/>
  </sheets>
  <definedNames>
    <definedName name="_xlnm.Print_Area" localSheetId="1">'DC21'!$A$1:$H$183</definedName>
    <definedName name="_xlnm.Print_Area" localSheetId="2">'DC22'!$A$1:$H$183</definedName>
    <definedName name="_xlnm.Print_Area" localSheetId="3">'DC23'!$A$1:$H$183</definedName>
    <definedName name="_xlnm.Print_Area" localSheetId="4">'DC24'!$A$1:$H$183</definedName>
    <definedName name="_xlnm.Print_Area" localSheetId="5">'DC25'!$A$1:$H$183</definedName>
    <definedName name="_xlnm.Print_Area" localSheetId="6">'DC26'!$A$1:$H$183</definedName>
    <definedName name="_xlnm.Print_Area" localSheetId="7">'DC27'!$A$1:$H$183</definedName>
    <definedName name="_xlnm.Print_Area" localSheetId="8">'DC28'!$A$1:$H$183</definedName>
    <definedName name="_xlnm.Print_Area" localSheetId="9">'DC29'!$A$1:$H$183</definedName>
    <definedName name="_xlnm.Print_Area" localSheetId="10">'DC43'!$A$1:$H$183</definedName>
    <definedName name="_xlnm.Print_Area" localSheetId="11">ETH!$A$1:$H$183</definedName>
    <definedName name="_xlnm.Print_Area" localSheetId="12">'KZN212'!$A$1:$H$183</definedName>
    <definedName name="_xlnm.Print_Area" localSheetId="13">'KZN213'!$A$1:$H$183</definedName>
    <definedName name="_xlnm.Print_Area" localSheetId="14">'KZN214'!$A$1:$H$183</definedName>
    <definedName name="_xlnm.Print_Area" localSheetId="15">'KZN216'!$A$1:$H$183</definedName>
    <definedName name="_xlnm.Print_Area" localSheetId="16">'KZN221'!$A$1:$H$183</definedName>
    <definedName name="_xlnm.Print_Area" localSheetId="17">'KZN222'!$A$1:$H$183</definedName>
    <definedName name="_xlnm.Print_Area" localSheetId="18">'KZN223'!$A$1:$H$183</definedName>
    <definedName name="_xlnm.Print_Area" localSheetId="19">'KZN224'!$A$1:$H$183</definedName>
    <definedName name="_xlnm.Print_Area" localSheetId="20">'KZN225'!$A$1:$H$183</definedName>
    <definedName name="_xlnm.Print_Area" localSheetId="21">'KZN226'!$A$1:$H$183</definedName>
    <definedName name="_xlnm.Print_Area" localSheetId="22">'KZN227'!$A$1:$H$183</definedName>
    <definedName name="_xlnm.Print_Area" localSheetId="23">'KZN235'!$A$1:$H$183</definedName>
    <definedName name="_xlnm.Print_Area" localSheetId="24">'KZN237'!$A$1:$H$183</definedName>
    <definedName name="_xlnm.Print_Area" localSheetId="25">'KZN238'!$A$1:$H$183</definedName>
    <definedName name="_xlnm.Print_Area" localSheetId="26">'KZN241'!$A$1:$H$183</definedName>
    <definedName name="_xlnm.Print_Area" localSheetId="27">'KZN242'!$A$1:$H$183</definedName>
    <definedName name="_xlnm.Print_Area" localSheetId="28">'KZN244'!$A$1:$H$183</definedName>
    <definedName name="_xlnm.Print_Area" localSheetId="29">'KZN245'!$A$1:$H$183</definedName>
    <definedName name="_xlnm.Print_Area" localSheetId="30">'KZN252'!$A$1:$H$183</definedName>
    <definedName name="_xlnm.Print_Area" localSheetId="31">'KZN253'!$A$1:$H$183</definedName>
    <definedName name="_xlnm.Print_Area" localSheetId="32">'KZN254'!$A$1:$H$183</definedName>
    <definedName name="_xlnm.Print_Area" localSheetId="33">'KZN261'!$A$1:$H$183</definedName>
    <definedName name="_xlnm.Print_Area" localSheetId="34">'KZN262'!$A$1:$H$183</definedName>
    <definedName name="_xlnm.Print_Area" localSheetId="35">'KZN263'!$A$1:$H$183</definedName>
    <definedName name="_xlnm.Print_Area" localSheetId="36">'KZN265'!$A$1:$H$183</definedName>
    <definedName name="_xlnm.Print_Area" localSheetId="37">'KZN266'!$A$1:$H$183</definedName>
    <definedName name="_xlnm.Print_Area" localSheetId="38">'KZN271'!$A$1:$H$183</definedName>
    <definedName name="_xlnm.Print_Area" localSheetId="39">'KZN272'!$A$1:$H$183</definedName>
    <definedName name="_xlnm.Print_Area" localSheetId="40">'KZN275'!$A$1:$H$183</definedName>
    <definedName name="_xlnm.Print_Area" localSheetId="41">'KZN276'!$A$1:$H$183</definedName>
    <definedName name="_xlnm.Print_Area" localSheetId="42">'KZN281'!$A$1:$H$183</definedName>
    <definedName name="_xlnm.Print_Area" localSheetId="43">'KZN282'!$A$1:$H$183</definedName>
    <definedName name="_xlnm.Print_Area" localSheetId="44">'KZN284'!$A$1:$H$183</definedName>
    <definedName name="_xlnm.Print_Area" localSheetId="45">'KZN285'!$A$1:$H$183</definedName>
    <definedName name="_xlnm.Print_Area" localSheetId="46">'KZN286'!$A$1:$H$183</definedName>
    <definedName name="_xlnm.Print_Area" localSheetId="47">'KZN291'!$A$1:$H$183</definedName>
    <definedName name="_xlnm.Print_Area" localSheetId="48">'KZN292'!$A$1:$H$183</definedName>
    <definedName name="_xlnm.Print_Area" localSheetId="49">'KZN293'!$A$1:$H$183</definedName>
    <definedName name="_xlnm.Print_Area" localSheetId="50">'KZN294'!$A$1:$H$183</definedName>
    <definedName name="_xlnm.Print_Area" localSheetId="51">'KZN433'!$A$1:$H$183</definedName>
    <definedName name="_xlnm.Print_Area" localSheetId="52">'KZN434'!$A$1:$H$183</definedName>
    <definedName name="_xlnm.Print_Area" localSheetId="53">'KZN435'!$A$1:$H$183</definedName>
    <definedName name="_xlnm.Print_Area" localSheetId="54">'KZN436'!$A$1:$H$183</definedName>
    <definedName name="_xlnm.Print_Area" localSheetId="0">Summary!$A$1:$H$183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H73" i="1"/>
  <c r="F73" i="1"/>
  <c r="G67" i="50"/>
  <c r="H67" i="46"/>
  <c r="G67" i="46"/>
  <c r="G72" i="1"/>
  <c r="H72" i="1"/>
  <c r="G71" i="1"/>
  <c r="H71" i="1"/>
  <c r="G70" i="1"/>
  <c r="H70" i="1"/>
  <c r="G69" i="1"/>
  <c r="H69" i="1"/>
  <c r="G68" i="1"/>
  <c r="H68" i="1"/>
  <c r="F69" i="1"/>
  <c r="F70" i="1"/>
  <c r="F71" i="1"/>
  <c r="F72" i="1"/>
  <c r="F68" i="1"/>
  <c r="G65" i="1"/>
  <c r="H65" i="1"/>
  <c r="G64" i="1"/>
  <c r="H64" i="1"/>
  <c r="F64" i="1"/>
  <c r="F65" i="1"/>
  <c r="G63" i="1"/>
  <c r="H63" i="1"/>
  <c r="F63" i="1"/>
  <c r="H51" i="1"/>
  <c r="G51" i="1"/>
  <c r="G57" i="1"/>
  <c r="H57" i="1"/>
  <c r="G56" i="1"/>
  <c r="H56" i="1"/>
  <c r="G55" i="1"/>
  <c r="H55" i="1"/>
  <c r="G53" i="1"/>
  <c r="H53" i="1"/>
  <c r="G49" i="1"/>
  <c r="H49" i="1"/>
  <c r="F49" i="1"/>
  <c r="F51" i="1"/>
  <c r="F53" i="1"/>
  <c r="F55" i="1"/>
  <c r="F56" i="1"/>
  <c r="F57" i="1"/>
  <c r="G48" i="2" l="1"/>
  <c r="H48" i="2"/>
  <c r="G48" i="3"/>
  <c r="H48" i="3"/>
  <c r="G48" i="4"/>
  <c r="H48" i="4"/>
  <c r="G48" i="5"/>
  <c r="H48" i="5"/>
  <c r="G48" i="6"/>
  <c r="H48" i="6"/>
  <c r="G48" i="7"/>
  <c r="H48" i="7"/>
  <c r="G48" i="8"/>
  <c r="H48" i="8"/>
  <c r="G48" i="9"/>
  <c r="H48" i="9"/>
  <c r="G48" i="10"/>
  <c r="H48" i="10"/>
  <c r="G48" i="11"/>
  <c r="H48" i="11"/>
  <c r="G48" i="12"/>
  <c r="H48" i="12"/>
  <c r="G48" i="13"/>
  <c r="H48" i="13"/>
  <c r="G48" i="14"/>
  <c r="H48" i="14"/>
  <c r="G48" i="15"/>
  <c r="H48" i="15"/>
  <c r="G48" i="16"/>
  <c r="H48" i="16"/>
  <c r="G48" i="17"/>
  <c r="H48" i="17"/>
  <c r="G48" i="18"/>
  <c r="H48" i="18"/>
  <c r="G48" i="19"/>
  <c r="H48" i="19"/>
  <c r="G48" i="20"/>
  <c r="H48" i="20"/>
  <c r="G48" i="21"/>
  <c r="H48" i="21"/>
  <c r="G48" i="22"/>
  <c r="H48" i="22"/>
  <c r="G48" i="23"/>
  <c r="H48" i="23"/>
  <c r="G48" i="24"/>
  <c r="H48" i="24"/>
  <c r="G48" i="25"/>
  <c r="H48" i="25"/>
  <c r="G48" i="26"/>
  <c r="H48" i="26"/>
  <c r="G48" i="27"/>
  <c r="H48" i="27"/>
  <c r="G48" i="28"/>
  <c r="H48" i="28"/>
  <c r="G48" i="29"/>
  <c r="H48" i="29"/>
  <c r="G48" i="30"/>
  <c r="H48" i="30"/>
  <c r="G48" i="31"/>
  <c r="H48" i="31"/>
  <c r="G48" i="32"/>
  <c r="H48" i="32"/>
  <c r="G48" i="33"/>
  <c r="H48" i="33"/>
  <c r="G48" i="34"/>
  <c r="H48" i="34"/>
  <c r="G48" i="35"/>
  <c r="H48" i="35"/>
  <c r="G48" i="36"/>
  <c r="H48" i="36"/>
  <c r="G48" i="37"/>
  <c r="H48" i="37"/>
  <c r="G48" i="38"/>
  <c r="H48" i="38"/>
  <c r="G48" i="39"/>
  <c r="H48" i="39"/>
  <c r="G48" i="40"/>
  <c r="H48" i="40"/>
  <c r="G48" i="41"/>
  <c r="H48" i="41"/>
  <c r="G48" i="42"/>
  <c r="H48" i="42"/>
  <c r="G48" i="43"/>
  <c r="H48" i="43"/>
  <c r="G48" i="44"/>
  <c r="H48" i="44"/>
  <c r="G48" i="45"/>
  <c r="H48" i="45"/>
  <c r="G48" i="46"/>
  <c r="H48" i="46"/>
  <c r="G48" i="47"/>
  <c r="H48" i="47"/>
  <c r="G48" i="48"/>
  <c r="H48" i="48"/>
  <c r="G48" i="49"/>
  <c r="H48" i="49"/>
  <c r="G48" i="50"/>
  <c r="H48" i="50"/>
  <c r="G48" i="51"/>
  <c r="H48" i="51"/>
  <c r="G48" i="52"/>
  <c r="H48" i="52"/>
  <c r="G48" i="53"/>
  <c r="H48" i="53"/>
  <c r="G48" i="54"/>
  <c r="H48" i="54"/>
  <c r="G48" i="55"/>
  <c r="H48" i="55"/>
  <c r="G48" i="1"/>
  <c r="H48" i="1"/>
  <c r="F48" i="2"/>
  <c r="F48" i="3"/>
  <c r="F48" i="4"/>
  <c r="F48" i="5"/>
  <c r="F48" i="6"/>
  <c r="F48" i="7"/>
  <c r="F48" i="8"/>
  <c r="F48" i="9"/>
  <c r="F48" i="10"/>
  <c r="F48" i="11"/>
  <c r="F48" i="12"/>
  <c r="F48" i="13"/>
  <c r="F48" i="14"/>
  <c r="F48" i="15"/>
  <c r="F48" i="16"/>
  <c r="F48" i="17"/>
  <c r="F48" i="18"/>
  <c r="F48" i="19"/>
  <c r="F48" i="20"/>
  <c r="F48" i="21"/>
  <c r="F48" i="22"/>
  <c r="F48" i="23"/>
  <c r="F48" i="24"/>
  <c r="F48" i="25"/>
  <c r="F48" i="26"/>
  <c r="F48" i="27"/>
  <c r="F48" i="28"/>
  <c r="F48" i="29"/>
  <c r="F48" i="30"/>
  <c r="F48" i="31"/>
  <c r="F48" i="32"/>
  <c r="F48" i="33"/>
  <c r="F48" i="34"/>
  <c r="F48" i="35"/>
  <c r="F48" i="36"/>
  <c r="F48" i="37"/>
  <c r="F48" i="38"/>
  <c r="F48" i="39"/>
  <c r="F48" i="40"/>
  <c r="F48" i="41"/>
  <c r="F48" i="42"/>
  <c r="F48" i="43"/>
  <c r="F48" i="44"/>
  <c r="F48" i="45"/>
  <c r="F48" i="46"/>
  <c r="F48" i="47"/>
  <c r="F48" i="48"/>
  <c r="F48" i="49"/>
  <c r="F48" i="50"/>
  <c r="F48" i="51"/>
  <c r="F48" i="52"/>
  <c r="F48" i="53"/>
  <c r="F48" i="54"/>
  <c r="F48" i="55"/>
  <c r="F48" i="1"/>
  <c r="G67" i="2"/>
  <c r="H67" i="2"/>
  <c r="G67" i="3"/>
  <c r="H67" i="3"/>
  <c r="G67" i="4"/>
  <c r="H67" i="4"/>
  <c r="G67" i="5"/>
  <c r="H67" i="5"/>
  <c r="G67" i="6"/>
  <c r="H67" i="6"/>
  <c r="G67" i="7"/>
  <c r="H67" i="7"/>
  <c r="G67" i="8"/>
  <c r="H67" i="8"/>
  <c r="G67" i="9"/>
  <c r="H67" i="9"/>
  <c r="G67" i="10"/>
  <c r="H67" i="10"/>
  <c r="G67" i="11"/>
  <c r="H67" i="11"/>
  <c r="G67" i="12"/>
  <c r="H67" i="12"/>
  <c r="G67" i="13"/>
  <c r="H67" i="13"/>
  <c r="G67" i="14"/>
  <c r="H67" i="14"/>
  <c r="G67" i="15"/>
  <c r="H67" i="15"/>
  <c r="G67" i="16"/>
  <c r="H67" i="16"/>
  <c r="G67" i="17"/>
  <c r="H67" i="17"/>
  <c r="G67" i="18"/>
  <c r="H67" i="18"/>
  <c r="G67" i="19"/>
  <c r="H67" i="19"/>
  <c r="G67" i="20"/>
  <c r="H67" i="20"/>
  <c r="G67" i="21"/>
  <c r="H67" i="21"/>
  <c r="G67" i="22"/>
  <c r="H67" i="22"/>
  <c r="G67" i="23"/>
  <c r="H67" i="23"/>
  <c r="G67" i="24"/>
  <c r="H67" i="24"/>
  <c r="G67" i="25"/>
  <c r="H67" i="25"/>
  <c r="G67" i="26"/>
  <c r="H67" i="26"/>
  <c r="G67" i="27"/>
  <c r="H67" i="27"/>
  <c r="G67" i="28"/>
  <c r="H67" i="28"/>
  <c r="G67" i="29"/>
  <c r="H67" i="29"/>
  <c r="G67" i="30"/>
  <c r="H67" i="30"/>
  <c r="G67" i="31"/>
  <c r="H67" i="31"/>
  <c r="G67" i="32"/>
  <c r="H67" i="32"/>
  <c r="G67" i="33"/>
  <c r="H67" i="33"/>
  <c r="G67" i="34"/>
  <c r="H67" i="34"/>
  <c r="G67" i="35"/>
  <c r="H67" i="35"/>
  <c r="G67" i="36"/>
  <c r="H67" i="36"/>
  <c r="G67" i="37"/>
  <c r="H67" i="37"/>
  <c r="G67" i="38"/>
  <c r="H67" i="38"/>
  <c r="G67" i="39"/>
  <c r="H67" i="39"/>
  <c r="G67" i="40"/>
  <c r="H67" i="40"/>
  <c r="G67" i="41"/>
  <c r="H67" i="41"/>
  <c r="G67" i="42"/>
  <c r="H67" i="42"/>
  <c r="G67" i="43"/>
  <c r="H67" i="43"/>
  <c r="G67" i="44"/>
  <c r="H67" i="44"/>
  <c r="G67" i="45"/>
  <c r="H67" i="45"/>
  <c r="G67" i="47"/>
  <c r="H67" i="47"/>
  <c r="G67" i="48"/>
  <c r="H67" i="48"/>
  <c r="G67" i="49"/>
  <c r="H67" i="49"/>
  <c r="H67" i="50"/>
  <c r="G67" i="51"/>
  <c r="H67" i="51"/>
  <c r="G67" i="52"/>
  <c r="H67" i="52"/>
  <c r="G67" i="53"/>
  <c r="H67" i="53"/>
  <c r="G67" i="54"/>
  <c r="H67" i="54"/>
  <c r="G67" i="55"/>
  <c r="H67" i="55"/>
  <c r="G67" i="1"/>
  <c r="H67" i="1"/>
  <c r="F67" i="2"/>
  <c r="F67" i="3"/>
  <c r="F67" i="4"/>
  <c r="F67" i="5"/>
  <c r="F67" i="6"/>
  <c r="F67" i="7"/>
  <c r="F67" i="8"/>
  <c r="F67" i="9"/>
  <c r="F67" i="10"/>
  <c r="F67" i="11"/>
  <c r="F67" i="12"/>
  <c r="F67" i="13"/>
  <c r="F67" i="14"/>
  <c r="F67" i="15"/>
  <c r="F67" i="16"/>
  <c r="F67" i="17"/>
  <c r="F67" i="18"/>
  <c r="F67" i="19"/>
  <c r="F67" i="20"/>
  <c r="F67" i="21"/>
  <c r="F67" i="22"/>
  <c r="F67" i="23"/>
  <c r="F67" i="24"/>
  <c r="F67" i="25"/>
  <c r="F67" i="26"/>
  <c r="F67" i="27"/>
  <c r="F67" i="28"/>
  <c r="F67" i="29"/>
  <c r="F67" i="30"/>
  <c r="F67" i="31"/>
  <c r="F67" i="32"/>
  <c r="F67" i="33"/>
  <c r="F67" i="34"/>
  <c r="F67" i="35"/>
  <c r="F67" i="36"/>
  <c r="F67" i="37"/>
  <c r="F67" i="38"/>
  <c r="F67" i="39"/>
  <c r="F67" i="40"/>
  <c r="F67" i="41"/>
  <c r="F67" i="42"/>
  <c r="F67" i="43"/>
  <c r="F67" i="44"/>
  <c r="F67" i="45"/>
  <c r="F67" i="46"/>
  <c r="F67" i="47"/>
  <c r="F67" i="48"/>
  <c r="F67" i="49"/>
  <c r="F67" i="50"/>
  <c r="F67" i="51"/>
  <c r="F67" i="52"/>
  <c r="F67" i="53"/>
  <c r="F67" i="54"/>
  <c r="F67" i="55"/>
  <c r="F67" i="1"/>
  <c r="F6" i="1"/>
  <c r="H117" i="2" l="1"/>
  <c r="G117" i="2"/>
  <c r="F117" i="2"/>
  <c r="H111" i="2"/>
  <c r="G111" i="2"/>
  <c r="F111" i="2"/>
  <c r="H105" i="2"/>
  <c r="G105" i="2"/>
  <c r="F105" i="2"/>
  <c r="H99" i="2"/>
  <c r="G99" i="2"/>
  <c r="F99" i="2"/>
  <c r="H93" i="2"/>
  <c r="G93" i="2"/>
  <c r="F93" i="2"/>
  <c r="H87" i="2"/>
  <c r="G87" i="2"/>
  <c r="F87" i="2"/>
  <c r="H81" i="2"/>
  <c r="G81" i="2"/>
  <c r="F81" i="2"/>
  <c r="H75" i="2"/>
  <c r="G75" i="2"/>
  <c r="F75" i="2"/>
  <c r="H62" i="2"/>
  <c r="G62" i="2"/>
  <c r="F62" i="2"/>
  <c r="H117" i="3"/>
  <c r="G117" i="3"/>
  <c r="F117" i="3"/>
  <c r="H111" i="3"/>
  <c r="G111" i="3"/>
  <c r="F111" i="3"/>
  <c r="H105" i="3"/>
  <c r="G105" i="3"/>
  <c r="F105" i="3"/>
  <c r="H99" i="3"/>
  <c r="G99" i="3"/>
  <c r="F99" i="3"/>
  <c r="H93" i="3"/>
  <c r="G93" i="3"/>
  <c r="F93" i="3"/>
  <c r="H87" i="3"/>
  <c r="G87" i="3"/>
  <c r="F87" i="3"/>
  <c r="H81" i="3"/>
  <c r="G81" i="3"/>
  <c r="F81" i="3"/>
  <c r="H75" i="3"/>
  <c r="G75" i="3"/>
  <c r="F75" i="3"/>
  <c r="H62" i="3"/>
  <c r="G62" i="3"/>
  <c r="F62" i="3"/>
  <c r="H117" i="4"/>
  <c r="G117" i="4"/>
  <c r="F117" i="4"/>
  <c r="H111" i="4"/>
  <c r="G111" i="4"/>
  <c r="F111" i="4"/>
  <c r="H105" i="4"/>
  <c r="G105" i="4"/>
  <c r="F105" i="4"/>
  <c r="H99" i="4"/>
  <c r="G99" i="4"/>
  <c r="F99" i="4"/>
  <c r="H93" i="4"/>
  <c r="G93" i="4"/>
  <c r="F93" i="4"/>
  <c r="H87" i="4"/>
  <c r="G87" i="4"/>
  <c r="F87" i="4"/>
  <c r="H81" i="4"/>
  <c r="G81" i="4"/>
  <c r="F81" i="4"/>
  <c r="H75" i="4"/>
  <c r="G75" i="4"/>
  <c r="F75" i="4"/>
  <c r="H62" i="4"/>
  <c r="G62" i="4"/>
  <c r="F62" i="4"/>
  <c r="H117" i="5"/>
  <c r="G117" i="5"/>
  <c r="F117" i="5"/>
  <c r="H111" i="5"/>
  <c r="G111" i="5"/>
  <c r="F111" i="5"/>
  <c r="H105" i="5"/>
  <c r="G105" i="5"/>
  <c r="F105" i="5"/>
  <c r="H99" i="5"/>
  <c r="G99" i="5"/>
  <c r="F99" i="5"/>
  <c r="H93" i="5"/>
  <c r="G93" i="5"/>
  <c r="F93" i="5"/>
  <c r="H87" i="5"/>
  <c r="G87" i="5"/>
  <c r="F87" i="5"/>
  <c r="H81" i="5"/>
  <c r="G81" i="5"/>
  <c r="F81" i="5"/>
  <c r="H75" i="5"/>
  <c r="G75" i="5"/>
  <c r="F75" i="5"/>
  <c r="H62" i="5"/>
  <c r="G62" i="5"/>
  <c r="F62" i="5"/>
  <c r="H117" i="6"/>
  <c r="G117" i="6"/>
  <c r="F117" i="6"/>
  <c r="H111" i="6"/>
  <c r="G111" i="6"/>
  <c r="F111" i="6"/>
  <c r="H105" i="6"/>
  <c r="G105" i="6"/>
  <c r="F105" i="6"/>
  <c r="H99" i="6"/>
  <c r="G99" i="6"/>
  <c r="F99" i="6"/>
  <c r="H93" i="6"/>
  <c r="G93" i="6"/>
  <c r="F93" i="6"/>
  <c r="H87" i="6"/>
  <c r="G87" i="6"/>
  <c r="F87" i="6"/>
  <c r="H81" i="6"/>
  <c r="G81" i="6"/>
  <c r="F81" i="6"/>
  <c r="H75" i="6"/>
  <c r="G75" i="6"/>
  <c r="F75" i="6"/>
  <c r="H62" i="6"/>
  <c r="G62" i="6"/>
  <c r="F62" i="6"/>
  <c r="H117" i="7"/>
  <c r="G117" i="7"/>
  <c r="F117" i="7"/>
  <c r="H111" i="7"/>
  <c r="G111" i="7"/>
  <c r="F111" i="7"/>
  <c r="H105" i="7"/>
  <c r="G105" i="7"/>
  <c r="F105" i="7"/>
  <c r="H99" i="7"/>
  <c r="G99" i="7"/>
  <c r="F99" i="7"/>
  <c r="H93" i="7"/>
  <c r="G93" i="7"/>
  <c r="F93" i="7"/>
  <c r="H87" i="7"/>
  <c r="G87" i="7"/>
  <c r="F87" i="7"/>
  <c r="H81" i="7"/>
  <c r="G81" i="7"/>
  <c r="F81" i="7"/>
  <c r="H75" i="7"/>
  <c r="G75" i="7"/>
  <c r="F75" i="7"/>
  <c r="H62" i="7"/>
  <c r="G62" i="7"/>
  <c r="F62" i="7"/>
  <c r="H117" i="8"/>
  <c r="G117" i="8"/>
  <c r="F117" i="8"/>
  <c r="H111" i="8"/>
  <c r="G111" i="8"/>
  <c r="F111" i="8"/>
  <c r="H105" i="8"/>
  <c r="G105" i="8"/>
  <c r="F105" i="8"/>
  <c r="H99" i="8"/>
  <c r="G99" i="8"/>
  <c r="F99" i="8"/>
  <c r="H93" i="8"/>
  <c r="G93" i="8"/>
  <c r="F93" i="8"/>
  <c r="H87" i="8"/>
  <c r="G87" i="8"/>
  <c r="F87" i="8"/>
  <c r="H81" i="8"/>
  <c r="G81" i="8"/>
  <c r="F81" i="8"/>
  <c r="H75" i="8"/>
  <c r="G75" i="8"/>
  <c r="F75" i="8"/>
  <c r="H62" i="8"/>
  <c r="G62" i="8"/>
  <c r="F62" i="8"/>
  <c r="H117" i="9"/>
  <c r="G117" i="9"/>
  <c r="F117" i="9"/>
  <c r="H111" i="9"/>
  <c r="G111" i="9"/>
  <c r="F111" i="9"/>
  <c r="H105" i="9"/>
  <c r="G105" i="9"/>
  <c r="F105" i="9"/>
  <c r="H99" i="9"/>
  <c r="G99" i="9"/>
  <c r="F99" i="9"/>
  <c r="H93" i="9"/>
  <c r="G93" i="9"/>
  <c r="F93" i="9"/>
  <c r="H87" i="9"/>
  <c r="G87" i="9"/>
  <c r="F87" i="9"/>
  <c r="H81" i="9"/>
  <c r="G81" i="9"/>
  <c r="F81" i="9"/>
  <c r="H75" i="9"/>
  <c r="G75" i="9"/>
  <c r="F75" i="9"/>
  <c r="H62" i="9"/>
  <c r="G62" i="9"/>
  <c r="F62" i="9"/>
  <c r="H117" i="10"/>
  <c r="G117" i="10"/>
  <c r="F117" i="10"/>
  <c r="H111" i="10"/>
  <c r="G111" i="10"/>
  <c r="F111" i="10"/>
  <c r="H105" i="10"/>
  <c r="G105" i="10"/>
  <c r="F105" i="10"/>
  <c r="H99" i="10"/>
  <c r="G99" i="10"/>
  <c r="F99" i="10"/>
  <c r="H93" i="10"/>
  <c r="G93" i="10"/>
  <c r="F93" i="10"/>
  <c r="H87" i="10"/>
  <c r="G87" i="10"/>
  <c r="F87" i="10"/>
  <c r="H81" i="10"/>
  <c r="G81" i="10"/>
  <c r="F81" i="10"/>
  <c r="H75" i="10"/>
  <c r="G75" i="10"/>
  <c r="F75" i="10"/>
  <c r="H62" i="10"/>
  <c r="G62" i="10"/>
  <c r="F62" i="10"/>
  <c r="H117" i="11"/>
  <c r="G117" i="11"/>
  <c r="F117" i="11"/>
  <c r="H111" i="11"/>
  <c r="G111" i="11"/>
  <c r="F111" i="11"/>
  <c r="H105" i="11"/>
  <c r="G105" i="11"/>
  <c r="F105" i="11"/>
  <c r="H99" i="11"/>
  <c r="G99" i="11"/>
  <c r="F99" i="11"/>
  <c r="H93" i="11"/>
  <c r="G93" i="11"/>
  <c r="F93" i="11"/>
  <c r="H87" i="11"/>
  <c r="G87" i="11"/>
  <c r="F87" i="11"/>
  <c r="H81" i="11"/>
  <c r="G81" i="11"/>
  <c r="F81" i="11"/>
  <c r="H75" i="11"/>
  <c r="G75" i="11"/>
  <c r="F75" i="11"/>
  <c r="H62" i="11"/>
  <c r="G62" i="11"/>
  <c r="F62" i="11"/>
  <c r="H117" i="12"/>
  <c r="G117" i="12"/>
  <c r="F117" i="12"/>
  <c r="H111" i="12"/>
  <c r="G111" i="12"/>
  <c r="F111" i="12"/>
  <c r="H105" i="12"/>
  <c r="G105" i="12"/>
  <c r="F105" i="12"/>
  <c r="H99" i="12"/>
  <c r="G99" i="12"/>
  <c r="F99" i="12"/>
  <c r="H93" i="12"/>
  <c r="G93" i="12"/>
  <c r="F93" i="12"/>
  <c r="H87" i="12"/>
  <c r="G87" i="12"/>
  <c r="F87" i="12"/>
  <c r="H81" i="12"/>
  <c r="G81" i="12"/>
  <c r="F81" i="12"/>
  <c r="H75" i="12"/>
  <c r="G75" i="12"/>
  <c r="F75" i="12"/>
  <c r="H62" i="12"/>
  <c r="G62" i="12"/>
  <c r="F62" i="12"/>
  <c r="H117" i="13"/>
  <c r="G117" i="13"/>
  <c r="F117" i="13"/>
  <c r="H111" i="13"/>
  <c r="G111" i="13"/>
  <c r="F111" i="13"/>
  <c r="H105" i="13"/>
  <c r="G105" i="13"/>
  <c r="F105" i="13"/>
  <c r="H99" i="13"/>
  <c r="G99" i="13"/>
  <c r="F99" i="13"/>
  <c r="H93" i="13"/>
  <c r="G93" i="13"/>
  <c r="F93" i="13"/>
  <c r="H87" i="13"/>
  <c r="G87" i="13"/>
  <c r="F87" i="13"/>
  <c r="H81" i="13"/>
  <c r="G81" i="13"/>
  <c r="F81" i="13"/>
  <c r="H75" i="13"/>
  <c r="G75" i="13"/>
  <c r="F75" i="13"/>
  <c r="H62" i="13"/>
  <c r="G62" i="13"/>
  <c r="F62" i="13"/>
  <c r="H117" i="14"/>
  <c r="G117" i="14"/>
  <c r="F117" i="14"/>
  <c r="H111" i="14"/>
  <c r="G111" i="14"/>
  <c r="F111" i="14"/>
  <c r="H105" i="14"/>
  <c r="G105" i="14"/>
  <c r="F105" i="14"/>
  <c r="H99" i="14"/>
  <c r="G99" i="14"/>
  <c r="F99" i="14"/>
  <c r="H93" i="14"/>
  <c r="G93" i="14"/>
  <c r="F93" i="14"/>
  <c r="H87" i="14"/>
  <c r="G87" i="14"/>
  <c r="F87" i="14"/>
  <c r="H81" i="14"/>
  <c r="G81" i="14"/>
  <c r="F81" i="14"/>
  <c r="H75" i="14"/>
  <c r="G75" i="14"/>
  <c r="F75" i="14"/>
  <c r="H62" i="14"/>
  <c r="G62" i="14"/>
  <c r="F62" i="14"/>
  <c r="H117" i="15"/>
  <c r="G117" i="15"/>
  <c r="F117" i="15"/>
  <c r="H111" i="15"/>
  <c r="G111" i="15"/>
  <c r="F111" i="15"/>
  <c r="H105" i="15"/>
  <c r="G105" i="15"/>
  <c r="F105" i="15"/>
  <c r="H99" i="15"/>
  <c r="G99" i="15"/>
  <c r="F99" i="15"/>
  <c r="H93" i="15"/>
  <c r="G93" i="15"/>
  <c r="F93" i="15"/>
  <c r="H87" i="15"/>
  <c r="G87" i="15"/>
  <c r="F87" i="15"/>
  <c r="H81" i="15"/>
  <c r="G81" i="15"/>
  <c r="F81" i="15"/>
  <c r="H75" i="15"/>
  <c r="G75" i="15"/>
  <c r="F75" i="15"/>
  <c r="H62" i="15"/>
  <c r="G62" i="15"/>
  <c r="F62" i="15"/>
  <c r="H117" i="16"/>
  <c r="G117" i="16"/>
  <c r="F117" i="16"/>
  <c r="H111" i="16"/>
  <c r="G111" i="16"/>
  <c r="F111" i="16"/>
  <c r="H105" i="16"/>
  <c r="G105" i="16"/>
  <c r="F105" i="16"/>
  <c r="H99" i="16"/>
  <c r="G99" i="16"/>
  <c r="F99" i="16"/>
  <c r="H93" i="16"/>
  <c r="G93" i="16"/>
  <c r="F93" i="16"/>
  <c r="H87" i="16"/>
  <c r="G87" i="16"/>
  <c r="F87" i="16"/>
  <c r="H81" i="16"/>
  <c r="G81" i="16"/>
  <c r="F81" i="16"/>
  <c r="H75" i="16"/>
  <c r="G75" i="16"/>
  <c r="F75" i="16"/>
  <c r="H62" i="16"/>
  <c r="G62" i="16"/>
  <c r="F62" i="16"/>
  <c r="H117" i="17"/>
  <c r="G117" i="17"/>
  <c r="F117" i="17"/>
  <c r="H111" i="17"/>
  <c r="G111" i="17"/>
  <c r="F111" i="17"/>
  <c r="H105" i="17"/>
  <c r="G105" i="17"/>
  <c r="F105" i="17"/>
  <c r="H99" i="17"/>
  <c r="G99" i="17"/>
  <c r="F99" i="17"/>
  <c r="H93" i="17"/>
  <c r="G93" i="17"/>
  <c r="F93" i="17"/>
  <c r="H87" i="17"/>
  <c r="G87" i="17"/>
  <c r="F87" i="17"/>
  <c r="H81" i="17"/>
  <c r="G81" i="17"/>
  <c r="F81" i="17"/>
  <c r="H75" i="17"/>
  <c r="G75" i="17"/>
  <c r="F75" i="17"/>
  <c r="H62" i="17"/>
  <c r="G62" i="17"/>
  <c r="F62" i="17"/>
  <c r="H117" i="18"/>
  <c r="G117" i="18"/>
  <c r="F117" i="18"/>
  <c r="H111" i="18"/>
  <c r="G111" i="18"/>
  <c r="F111" i="18"/>
  <c r="H105" i="18"/>
  <c r="G105" i="18"/>
  <c r="F105" i="18"/>
  <c r="H99" i="18"/>
  <c r="G99" i="18"/>
  <c r="F99" i="18"/>
  <c r="H93" i="18"/>
  <c r="G93" i="18"/>
  <c r="F93" i="18"/>
  <c r="H87" i="18"/>
  <c r="G87" i="18"/>
  <c r="F87" i="18"/>
  <c r="H81" i="18"/>
  <c r="G81" i="18"/>
  <c r="F81" i="18"/>
  <c r="H75" i="18"/>
  <c r="G75" i="18"/>
  <c r="F75" i="18"/>
  <c r="H62" i="18"/>
  <c r="G62" i="18"/>
  <c r="F62" i="18"/>
  <c r="H117" i="19"/>
  <c r="G117" i="19"/>
  <c r="F117" i="19"/>
  <c r="H111" i="19"/>
  <c r="G111" i="19"/>
  <c r="F111" i="19"/>
  <c r="H105" i="19"/>
  <c r="G105" i="19"/>
  <c r="F105" i="19"/>
  <c r="H99" i="19"/>
  <c r="G99" i="19"/>
  <c r="F99" i="19"/>
  <c r="H93" i="19"/>
  <c r="G93" i="19"/>
  <c r="F93" i="19"/>
  <c r="H87" i="19"/>
  <c r="G87" i="19"/>
  <c r="F87" i="19"/>
  <c r="H81" i="19"/>
  <c r="G81" i="19"/>
  <c r="F81" i="19"/>
  <c r="H75" i="19"/>
  <c r="G75" i="19"/>
  <c r="F75" i="19"/>
  <c r="H62" i="19"/>
  <c r="G62" i="19"/>
  <c r="F62" i="19"/>
  <c r="H117" i="20"/>
  <c r="G117" i="20"/>
  <c r="F117" i="20"/>
  <c r="H111" i="20"/>
  <c r="G111" i="20"/>
  <c r="F111" i="20"/>
  <c r="H105" i="20"/>
  <c r="G105" i="20"/>
  <c r="F105" i="20"/>
  <c r="H99" i="20"/>
  <c r="G99" i="20"/>
  <c r="F99" i="20"/>
  <c r="H93" i="20"/>
  <c r="G93" i="20"/>
  <c r="F93" i="20"/>
  <c r="H87" i="20"/>
  <c r="G87" i="20"/>
  <c r="F87" i="20"/>
  <c r="H81" i="20"/>
  <c r="G81" i="20"/>
  <c r="F81" i="20"/>
  <c r="H75" i="20"/>
  <c r="G75" i="20"/>
  <c r="F75" i="20"/>
  <c r="H62" i="20"/>
  <c r="G62" i="20"/>
  <c r="F62" i="20"/>
  <c r="H117" i="21"/>
  <c r="G117" i="21"/>
  <c r="F117" i="21"/>
  <c r="H111" i="21"/>
  <c r="G111" i="21"/>
  <c r="F111" i="21"/>
  <c r="H105" i="21"/>
  <c r="G105" i="21"/>
  <c r="F105" i="21"/>
  <c r="H99" i="21"/>
  <c r="G99" i="21"/>
  <c r="F99" i="21"/>
  <c r="H93" i="21"/>
  <c r="G93" i="21"/>
  <c r="F93" i="21"/>
  <c r="H87" i="21"/>
  <c r="G87" i="21"/>
  <c r="F87" i="21"/>
  <c r="H81" i="21"/>
  <c r="G81" i="21"/>
  <c r="F81" i="21"/>
  <c r="H75" i="21"/>
  <c r="G75" i="21"/>
  <c r="F75" i="21"/>
  <c r="H62" i="21"/>
  <c r="G62" i="21"/>
  <c r="F62" i="21"/>
  <c r="H117" i="22"/>
  <c r="G117" i="22"/>
  <c r="F117" i="22"/>
  <c r="H111" i="22"/>
  <c r="G111" i="22"/>
  <c r="F111" i="22"/>
  <c r="H105" i="22"/>
  <c r="G105" i="22"/>
  <c r="F105" i="22"/>
  <c r="H99" i="22"/>
  <c r="G99" i="22"/>
  <c r="F99" i="22"/>
  <c r="H93" i="22"/>
  <c r="G93" i="22"/>
  <c r="F93" i="22"/>
  <c r="H87" i="22"/>
  <c r="G87" i="22"/>
  <c r="F87" i="22"/>
  <c r="H81" i="22"/>
  <c r="G81" i="22"/>
  <c r="F81" i="22"/>
  <c r="H75" i="22"/>
  <c r="G75" i="22"/>
  <c r="F75" i="22"/>
  <c r="H62" i="22"/>
  <c r="G62" i="22"/>
  <c r="F62" i="22"/>
  <c r="H117" i="23"/>
  <c r="G117" i="23"/>
  <c r="F117" i="23"/>
  <c r="H111" i="23"/>
  <c r="G111" i="23"/>
  <c r="F111" i="23"/>
  <c r="H105" i="23"/>
  <c r="G105" i="23"/>
  <c r="F105" i="23"/>
  <c r="H99" i="23"/>
  <c r="G99" i="23"/>
  <c r="F99" i="23"/>
  <c r="H93" i="23"/>
  <c r="G93" i="23"/>
  <c r="F93" i="23"/>
  <c r="H87" i="23"/>
  <c r="G87" i="23"/>
  <c r="F87" i="23"/>
  <c r="H81" i="23"/>
  <c r="G81" i="23"/>
  <c r="F81" i="23"/>
  <c r="H75" i="23"/>
  <c r="G75" i="23"/>
  <c r="F75" i="23"/>
  <c r="H62" i="23"/>
  <c r="G62" i="23"/>
  <c r="F62" i="23"/>
  <c r="H117" i="24"/>
  <c r="G117" i="24"/>
  <c r="F117" i="24"/>
  <c r="H111" i="24"/>
  <c r="G111" i="24"/>
  <c r="F111" i="24"/>
  <c r="H105" i="24"/>
  <c r="G105" i="24"/>
  <c r="F105" i="24"/>
  <c r="H99" i="24"/>
  <c r="G99" i="24"/>
  <c r="F99" i="24"/>
  <c r="H93" i="24"/>
  <c r="G93" i="24"/>
  <c r="F93" i="24"/>
  <c r="H87" i="24"/>
  <c r="G87" i="24"/>
  <c r="F87" i="24"/>
  <c r="H81" i="24"/>
  <c r="G81" i="24"/>
  <c r="F81" i="24"/>
  <c r="H75" i="24"/>
  <c r="G75" i="24"/>
  <c r="F75" i="24"/>
  <c r="H62" i="24"/>
  <c r="G62" i="24"/>
  <c r="F62" i="24"/>
  <c r="H117" i="25"/>
  <c r="G117" i="25"/>
  <c r="F117" i="25"/>
  <c r="H111" i="25"/>
  <c r="G111" i="25"/>
  <c r="F111" i="25"/>
  <c r="H105" i="25"/>
  <c r="G105" i="25"/>
  <c r="F105" i="25"/>
  <c r="H99" i="25"/>
  <c r="G99" i="25"/>
  <c r="F99" i="25"/>
  <c r="H93" i="25"/>
  <c r="G93" i="25"/>
  <c r="F93" i="25"/>
  <c r="H87" i="25"/>
  <c r="G87" i="25"/>
  <c r="F87" i="25"/>
  <c r="H81" i="25"/>
  <c r="G81" i="25"/>
  <c r="F81" i="25"/>
  <c r="H75" i="25"/>
  <c r="G75" i="25"/>
  <c r="F75" i="25"/>
  <c r="H62" i="25"/>
  <c r="G62" i="25"/>
  <c r="F62" i="25"/>
  <c r="H117" i="26"/>
  <c r="G117" i="26"/>
  <c r="F117" i="26"/>
  <c r="H111" i="26"/>
  <c r="G111" i="26"/>
  <c r="F111" i="26"/>
  <c r="H105" i="26"/>
  <c r="G105" i="26"/>
  <c r="F105" i="26"/>
  <c r="H99" i="26"/>
  <c r="G99" i="26"/>
  <c r="F99" i="26"/>
  <c r="H93" i="26"/>
  <c r="G93" i="26"/>
  <c r="F93" i="26"/>
  <c r="H87" i="26"/>
  <c r="G87" i="26"/>
  <c r="F87" i="26"/>
  <c r="H81" i="26"/>
  <c r="G81" i="26"/>
  <c r="F81" i="26"/>
  <c r="H75" i="26"/>
  <c r="G75" i="26"/>
  <c r="F75" i="26"/>
  <c r="H62" i="26"/>
  <c r="G62" i="26"/>
  <c r="F62" i="26"/>
  <c r="H117" i="27"/>
  <c r="G117" i="27"/>
  <c r="F117" i="27"/>
  <c r="H111" i="27"/>
  <c r="G111" i="27"/>
  <c r="F111" i="27"/>
  <c r="H105" i="27"/>
  <c r="G105" i="27"/>
  <c r="F105" i="27"/>
  <c r="H99" i="27"/>
  <c r="G99" i="27"/>
  <c r="F99" i="27"/>
  <c r="H93" i="27"/>
  <c r="G93" i="27"/>
  <c r="F93" i="27"/>
  <c r="H87" i="27"/>
  <c r="G87" i="27"/>
  <c r="F87" i="27"/>
  <c r="H81" i="27"/>
  <c r="G81" i="27"/>
  <c r="F81" i="27"/>
  <c r="H75" i="27"/>
  <c r="G75" i="27"/>
  <c r="F75" i="27"/>
  <c r="H62" i="27"/>
  <c r="G62" i="27"/>
  <c r="F62" i="27"/>
  <c r="H117" i="28"/>
  <c r="G117" i="28"/>
  <c r="F117" i="28"/>
  <c r="H111" i="28"/>
  <c r="G111" i="28"/>
  <c r="F111" i="28"/>
  <c r="H105" i="28"/>
  <c r="G105" i="28"/>
  <c r="F105" i="28"/>
  <c r="H99" i="28"/>
  <c r="G99" i="28"/>
  <c r="F99" i="28"/>
  <c r="H93" i="28"/>
  <c r="G93" i="28"/>
  <c r="F93" i="28"/>
  <c r="H87" i="28"/>
  <c r="G87" i="28"/>
  <c r="F87" i="28"/>
  <c r="H81" i="28"/>
  <c r="G81" i="28"/>
  <c r="F81" i="28"/>
  <c r="H75" i="28"/>
  <c r="G75" i="28"/>
  <c r="F75" i="28"/>
  <c r="H62" i="28"/>
  <c r="G62" i="28"/>
  <c r="F62" i="28"/>
  <c r="H117" i="29"/>
  <c r="G117" i="29"/>
  <c r="F117" i="29"/>
  <c r="H111" i="29"/>
  <c r="G111" i="29"/>
  <c r="F111" i="29"/>
  <c r="H105" i="29"/>
  <c r="G105" i="29"/>
  <c r="F105" i="29"/>
  <c r="H99" i="29"/>
  <c r="G99" i="29"/>
  <c r="F99" i="29"/>
  <c r="H93" i="29"/>
  <c r="G93" i="29"/>
  <c r="F93" i="29"/>
  <c r="H87" i="29"/>
  <c r="G87" i="29"/>
  <c r="F87" i="29"/>
  <c r="H81" i="29"/>
  <c r="G81" i="29"/>
  <c r="F81" i="29"/>
  <c r="H75" i="29"/>
  <c r="G75" i="29"/>
  <c r="F75" i="29"/>
  <c r="H62" i="29"/>
  <c r="G62" i="29"/>
  <c r="F62" i="29"/>
  <c r="H117" i="30"/>
  <c r="G117" i="30"/>
  <c r="F117" i="30"/>
  <c r="H111" i="30"/>
  <c r="G111" i="30"/>
  <c r="F111" i="30"/>
  <c r="H105" i="30"/>
  <c r="G105" i="30"/>
  <c r="F105" i="30"/>
  <c r="H99" i="30"/>
  <c r="G99" i="30"/>
  <c r="F99" i="30"/>
  <c r="H93" i="30"/>
  <c r="G93" i="30"/>
  <c r="F93" i="30"/>
  <c r="H87" i="30"/>
  <c r="G87" i="30"/>
  <c r="F87" i="30"/>
  <c r="H81" i="30"/>
  <c r="G81" i="30"/>
  <c r="F81" i="30"/>
  <c r="H75" i="30"/>
  <c r="G75" i="30"/>
  <c r="F75" i="30"/>
  <c r="H62" i="30"/>
  <c r="G62" i="30"/>
  <c r="F62" i="30"/>
  <c r="H117" i="31"/>
  <c r="G117" i="31"/>
  <c r="F117" i="31"/>
  <c r="H111" i="31"/>
  <c r="G111" i="31"/>
  <c r="F111" i="31"/>
  <c r="H105" i="31"/>
  <c r="G105" i="31"/>
  <c r="F105" i="31"/>
  <c r="H99" i="31"/>
  <c r="G99" i="31"/>
  <c r="F99" i="31"/>
  <c r="H93" i="31"/>
  <c r="G93" i="31"/>
  <c r="F93" i="31"/>
  <c r="H87" i="31"/>
  <c r="G87" i="31"/>
  <c r="F87" i="31"/>
  <c r="H81" i="31"/>
  <c r="G81" i="31"/>
  <c r="F81" i="31"/>
  <c r="H75" i="31"/>
  <c r="G75" i="31"/>
  <c r="F75" i="31"/>
  <c r="H62" i="31"/>
  <c r="G62" i="31"/>
  <c r="F62" i="31"/>
  <c r="H117" i="32"/>
  <c r="G117" i="32"/>
  <c r="F117" i="32"/>
  <c r="H111" i="32"/>
  <c r="G111" i="32"/>
  <c r="F111" i="32"/>
  <c r="H105" i="32"/>
  <c r="G105" i="32"/>
  <c r="F105" i="32"/>
  <c r="H99" i="32"/>
  <c r="G99" i="32"/>
  <c r="F99" i="32"/>
  <c r="H93" i="32"/>
  <c r="G93" i="32"/>
  <c r="F93" i="32"/>
  <c r="H87" i="32"/>
  <c r="G87" i="32"/>
  <c r="F87" i="32"/>
  <c r="H81" i="32"/>
  <c r="G81" i="32"/>
  <c r="F81" i="32"/>
  <c r="H75" i="32"/>
  <c r="G75" i="32"/>
  <c r="F75" i="32"/>
  <c r="H62" i="32"/>
  <c r="G62" i="32"/>
  <c r="F62" i="32"/>
  <c r="H117" i="33"/>
  <c r="G117" i="33"/>
  <c r="F117" i="33"/>
  <c r="H111" i="33"/>
  <c r="G111" i="33"/>
  <c r="F111" i="33"/>
  <c r="H105" i="33"/>
  <c r="G105" i="33"/>
  <c r="F105" i="33"/>
  <c r="H99" i="33"/>
  <c r="G99" i="33"/>
  <c r="F99" i="33"/>
  <c r="H93" i="33"/>
  <c r="G93" i="33"/>
  <c r="F93" i="33"/>
  <c r="H87" i="33"/>
  <c r="G87" i="33"/>
  <c r="F87" i="33"/>
  <c r="H81" i="33"/>
  <c r="G81" i="33"/>
  <c r="F81" i="33"/>
  <c r="H75" i="33"/>
  <c r="G75" i="33"/>
  <c r="F75" i="33"/>
  <c r="H62" i="33"/>
  <c r="G62" i="33"/>
  <c r="F62" i="33"/>
  <c r="H117" i="34"/>
  <c r="G117" i="34"/>
  <c r="F117" i="34"/>
  <c r="H111" i="34"/>
  <c r="G111" i="34"/>
  <c r="F111" i="34"/>
  <c r="H105" i="34"/>
  <c r="G105" i="34"/>
  <c r="F105" i="34"/>
  <c r="H99" i="34"/>
  <c r="G99" i="34"/>
  <c r="F99" i="34"/>
  <c r="H93" i="34"/>
  <c r="G93" i="34"/>
  <c r="F93" i="34"/>
  <c r="H87" i="34"/>
  <c r="G87" i="34"/>
  <c r="F87" i="34"/>
  <c r="H81" i="34"/>
  <c r="G81" i="34"/>
  <c r="F81" i="34"/>
  <c r="H75" i="34"/>
  <c r="G75" i="34"/>
  <c r="F75" i="34"/>
  <c r="H62" i="34"/>
  <c r="G62" i="34"/>
  <c r="F62" i="34"/>
  <c r="H117" i="35"/>
  <c r="G117" i="35"/>
  <c r="F117" i="35"/>
  <c r="H111" i="35"/>
  <c r="G111" i="35"/>
  <c r="F111" i="35"/>
  <c r="H105" i="35"/>
  <c r="G105" i="35"/>
  <c r="F105" i="35"/>
  <c r="H99" i="35"/>
  <c r="G99" i="35"/>
  <c r="F99" i="35"/>
  <c r="H93" i="35"/>
  <c r="G93" i="35"/>
  <c r="F93" i="35"/>
  <c r="H87" i="35"/>
  <c r="G87" i="35"/>
  <c r="F87" i="35"/>
  <c r="H81" i="35"/>
  <c r="G81" i="35"/>
  <c r="F81" i="35"/>
  <c r="H75" i="35"/>
  <c r="G75" i="35"/>
  <c r="F75" i="35"/>
  <c r="H62" i="35"/>
  <c r="G62" i="35"/>
  <c r="F62" i="35"/>
  <c r="H117" i="36"/>
  <c r="G117" i="36"/>
  <c r="F117" i="36"/>
  <c r="H111" i="36"/>
  <c r="G111" i="36"/>
  <c r="F111" i="36"/>
  <c r="H105" i="36"/>
  <c r="G105" i="36"/>
  <c r="F105" i="36"/>
  <c r="H99" i="36"/>
  <c r="G99" i="36"/>
  <c r="F99" i="36"/>
  <c r="H93" i="36"/>
  <c r="G93" i="36"/>
  <c r="F93" i="36"/>
  <c r="H87" i="36"/>
  <c r="G87" i="36"/>
  <c r="F87" i="36"/>
  <c r="H81" i="36"/>
  <c r="G81" i="36"/>
  <c r="F81" i="36"/>
  <c r="H75" i="36"/>
  <c r="G75" i="36"/>
  <c r="F75" i="36"/>
  <c r="H62" i="36"/>
  <c r="G62" i="36"/>
  <c r="F62" i="36"/>
  <c r="H117" i="37"/>
  <c r="G117" i="37"/>
  <c r="F117" i="37"/>
  <c r="H111" i="37"/>
  <c r="G111" i="37"/>
  <c r="F111" i="37"/>
  <c r="H105" i="37"/>
  <c r="G105" i="37"/>
  <c r="F105" i="37"/>
  <c r="H99" i="37"/>
  <c r="G99" i="37"/>
  <c r="F99" i="37"/>
  <c r="H93" i="37"/>
  <c r="G93" i="37"/>
  <c r="F93" i="37"/>
  <c r="H87" i="37"/>
  <c r="G87" i="37"/>
  <c r="F87" i="37"/>
  <c r="H81" i="37"/>
  <c r="G81" i="37"/>
  <c r="F81" i="37"/>
  <c r="H75" i="37"/>
  <c r="G75" i="37"/>
  <c r="F75" i="37"/>
  <c r="H62" i="37"/>
  <c r="G62" i="37"/>
  <c r="F62" i="37"/>
  <c r="H117" i="38"/>
  <c r="G117" i="38"/>
  <c r="F117" i="38"/>
  <c r="H111" i="38"/>
  <c r="G111" i="38"/>
  <c r="F111" i="38"/>
  <c r="H105" i="38"/>
  <c r="G105" i="38"/>
  <c r="F105" i="38"/>
  <c r="H99" i="38"/>
  <c r="G99" i="38"/>
  <c r="F99" i="38"/>
  <c r="H93" i="38"/>
  <c r="G93" i="38"/>
  <c r="F93" i="38"/>
  <c r="H87" i="38"/>
  <c r="G87" i="38"/>
  <c r="F87" i="38"/>
  <c r="H81" i="38"/>
  <c r="G81" i="38"/>
  <c r="F81" i="38"/>
  <c r="H75" i="38"/>
  <c r="G75" i="38"/>
  <c r="F75" i="38"/>
  <c r="H62" i="38"/>
  <c r="G62" i="38"/>
  <c r="F62" i="38"/>
  <c r="H117" i="39"/>
  <c r="G117" i="39"/>
  <c r="F117" i="39"/>
  <c r="H111" i="39"/>
  <c r="G111" i="39"/>
  <c r="F111" i="39"/>
  <c r="H105" i="39"/>
  <c r="G105" i="39"/>
  <c r="F105" i="39"/>
  <c r="H99" i="39"/>
  <c r="G99" i="39"/>
  <c r="F99" i="39"/>
  <c r="H93" i="39"/>
  <c r="G93" i="39"/>
  <c r="F93" i="39"/>
  <c r="H87" i="39"/>
  <c r="G87" i="39"/>
  <c r="F87" i="39"/>
  <c r="H81" i="39"/>
  <c r="G81" i="39"/>
  <c r="F81" i="39"/>
  <c r="H75" i="39"/>
  <c r="G75" i="39"/>
  <c r="F75" i="39"/>
  <c r="H62" i="39"/>
  <c r="G62" i="39"/>
  <c r="F62" i="39"/>
  <c r="H117" i="40"/>
  <c r="G117" i="40"/>
  <c r="F117" i="40"/>
  <c r="H111" i="40"/>
  <c r="G111" i="40"/>
  <c r="F111" i="40"/>
  <c r="H105" i="40"/>
  <c r="G105" i="40"/>
  <c r="F105" i="40"/>
  <c r="H99" i="40"/>
  <c r="G99" i="40"/>
  <c r="F99" i="40"/>
  <c r="H93" i="40"/>
  <c r="G93" i="40"/>
  <c r="F93" i="40"/>
  <c r="H87" i="40"/>
  <c r="G87" i="40"/>
  <c r="F87" i="40"/>
  <c r="H81" i="40"/>
  <c r="G81" i="40"/>
  <c r="F81" i="40"/>
  <c r="H75" i="40"/>
  <c r="G75" i="40"/>
  <c r="F75" i="40"/>
  <c r="H62" i="40"/>
  <c r="G62" i="40"/>
  <c r="F62" i="40"/>
  <c r="H117" i="41"/>
  <c r="G117" i="41"/>
  <c r="F117" i="41"/>
  <c r="H111" i="41"/>
  <c r="G111" i="41"/>
  <c r="F111" i="41"/>
  <c r="H105" i="41"/>
  <c r="G105" i="41"/>
  <c r="F105" i="41"/>
  <c r="H99" i="41"/>
  <c r="G99" i="41"/>
  <c r="F99" i="41"/>
  <c r="H93" i="41"/>
  <c r="G93" i="41"/>
  <c r="F93" i="41"/>
  <c r="H87" i="41"/>
  <c r="G87" i="41"/>
  <c r="F87" i="41"/>
  <c r="H81" i="41"/>
  <c r="G81" i="41"/>
  <c r="F81" i="41"/>
  <c r="H75" i="41"/>
  <c r="G75" i="41"/>
  <c r="F75" i="41"/>
  <c r="H62" i="41"/>
  <c r="G62" i="41"/>
  <c r="F62" i="41"/>
  <c r="H117" i="42"/>
  <c r="G117" i="42"/>
  <c r="F117" i="42"/>
  <c r="H111" i="42"/>
  <c r="G111" i="42"/>
  <c r="F111" i="42"/>
  <c r="H105" i="42"/>
  <c r="G105" i="42"/>
  <c r="F105" i="42"/>
  <c r="H99" i="42"/>
  <c r="G99" i="42"/>
  <c r="F99" i="42"/>
  <c r="H93" i="42"/>
  <c r="G93" i="42"/>
  <c r="F93" i="42"/>
  <c r="H87" i="42"/>
  <c r="G87" i="42"/>
  <c r="F87" i="42"/>
  <c r="H81" i="42"/>
  <c r="G81" i="42"/>
  <c r="F81" i="42"/>
  <c r="H75" i="42"/>
  <c r="G75" i="42"/>
  <c r="F75" i="42"/>
  <c r="H62" i="42"/>
  <c r="G62" i="42"/>
  <c r="F62" i="42"/>
  <c r="H117" i="43"/>
  <c r="G117" i="43"/>
  <c r="F117" i="43"/>
  <c r="H111" i="43"/>
  <c r="G111" i="43"/>
  <c r="F111" i="43"/>
  <c r="H105" i="43"/>
  <c r="G105" i="43"/>
  <c r="F105" i="43"/>
  <c r="H99" i="43"/>
  <c r="G99" i="43"/>
  <c r="F99" i="43"/>
  <c r="H93" i="43"/>
  <c r="G93" i="43"/>
  <c r="F93" i="43"/>
  <c r="H87" i="43"/>
  <c r="G87" i="43"/>
  <c r="F87" i="43"/>
  <c r="H81" i="43"/>
  <c r="G81" i="43"/>
  <c r="F81" i="43"/>
  <c r="H75" i="43"/>
  <c r="G75" i="43"/>
  <c r="F75" i="43"/>
  <c r="H62" i="43"/>
  <c r="G62" i="43"/>
  <c r="F62" i="43"/>
  <c r="H117" i="44"/>
  <c r="G117" i="44"/>
  <c r="F117" i="44"/>
  <c r="H111" i="44"/>
  <c r="G111" i="44"/>
  <c r="F111" i="44"/>
  <c r="H105" i="44"/>
  <c r="G105" i="44"/>
  <c r="F105" i="44"/>
  <c r="H99" i="44"/>
  <c r="G99" i="44"/>
  <c r="F99" i="44"/>
  <c r="H93" i="44"/>
  <c r="G93" i="44"/>
  <c r="F93" i="44"/>
  <c r="H87" i="44"/>
  <c r="G87" i="44"/>
  <c r="F87" i="44"/>
  <c r="H81" i="44"/>
  <c r="G81" i="44"/>
  <c r="F81" i="44"/>
  <c r="H75" i="44"/>
  <c r="G75" i="44"/>
  <c r="F75" i="44"/>
  <c r="H62" i="44"/>
  <c r="G62" i="44"/>
  <c r="F62" i="44"/>
  <c r="H117" i="45"/>
  <c r="G117" i="45"/>
  <c r="F117" i="45"/>
  <c r="H111" i="45"/>
  <c r="G111" i="45"/>
  <c r="F111" i="45"/>
  <c r="H105" i="45"/>
  <c r="G105" i="45"/>
  <c r="F105" i="45"/>
  <c r="H99" i="45"/>
  <c r="G99" i="45"/>
  <c r="F99" i="45"/>
  <c r="H93" i="45"/>
  <c r="G93" i="45"/>
  <c r="F93" i="45"/>
  <c r="H87" i="45"/>
  <c r="G87" i="45"/>
  <c r="F87" i="45"/>
  <c r="H81" i="45"/>
  <c r="G81" i="45"/>
  <c r="F81" i="45"/>
  <c r="H75" i="45"/>
  <c r="G75" i="45"/>
  <c r="F75" i="45"/>
  <c r="H62" i="45"/>
  <c r="G62" i="45"/>
  <c r="F62" i="45"/>
  <c r="H117" i="46"/>
  <c r="G117" i="46"/>
  <c r="F117" i="46"/>
  <c r="H111" i="46"/>
  <c r="G111" i="46"/>
  <c r="F111" i="46"/>
  <c r="H105" i="46"/>
  <c r="G105" i="46"/>
  <c r="F105" i="46"/>
  <c r="H99" i="46"/>
  <c r="G99" i="46"/>
  <c r="F99" i="46"/>
  <c r="H93" i="46"/>
  <c r="G93" i="46"/>
  <c r="F93" i="46"/>
  <c r="H87" i="46"/>
  <c r="G87" i="46"/>
  <c r="F87" i="46"/>
  <c r="H81" i="46"/>
  <c r="G81" i="46"/>
  <c r="F81" i="46"/>
  <c r="H75" i="46"/>
  <c r="G75" i="46"/>
  <c r="F75" i="46"/>
  <c r="H62" i="46"/>
  <c r="G62" i="46"/>
  <c r="F62" i="46"/>
  <c r="H117" i="47"/>
  <c r="G117" i="47"/>
  <c r="F117" i="47"/>
  <c r="H111" i="47"/>
  <c r="G111" i="47"/>
  <c r="F111" i="47"/>
  <c r="H105" i="47"/>
  <c r="G105" i="47"/>
  <c r="F105" i="47"/>
  <c r="H99" i="47"/>
  <c r="G99" i="47"/>
  <c r="F99" i="47"/>
  <c r="H93" i="47"/>
  <c r="G93" i="47"/>
  <c r="F93" i="47"/>
  <c r="H87" i="47"/>
  <c r="G87" i="47"/>
  <c r="F87" i="47"/>
  <c r="H81" i="47"/>
  <c r="G81" i="47"/>
  <c r="F81" i="47"/>
  <c r="H75" i="47"/>
  <c r="G75" i="47"/>
  <c r="F75" i="47"/>
  <c r="H62" i="47"/>
  <c r="G62" i="47"/>
  <c r="F62" i="47"/>
  <c r="H117" i="48"/>
  <c r="G117" i="48"/>
  <c r="F117" i="48"/>
  <c r="H111" i="48"/>
  <c r="G111" i="48"/>
  <c r="F111" i="48"/>
  <c r="H105" i="48"/>
  <c r="G105" i="48"/>
  <c r="F105" i="48"/>
  <c r="H99" i="48"/>
  <c r="G99" i="48"/>
  <c r="F99" i="48"/>
  <c r="H93" i="48"/>
  <c r="G93" i="48"/>
  <c r="F93" i="48"/>
  <c r="H87" i="48"/>
  <c r="G87" i="48"/>
  <c r="F87" i="48"/>
  <c r="H81" i="48"/>
  <c r="G81" i="48"/>
  <c r="F81" i="48"/>
  <c r="H75" i="48"/>
  <c r="G75" i="48"/>
  <c r="F75" i="48"/>
  <c r="H62" i="48"/>
  <c r="G62" i="48"/>
  <c r="F62" i="48"/>
  <c r="H117" i="49"/>
  <c r="G117" i="49"/>
  <c r="F117" i="49"/>
  <c r="H111" i="49"/>
  <c r="G111" i="49"/>
  <c r="F111" i="49"/>
  <c r="H105" i="49"/>
  <c r="G105" i="49"/>
  <c r="F105" i="49"/>
  <c r="H99" i="49"/>
  <c r="G99" i="49"/>
  <c r="F99" i="49"/>
  <c r="H93" i="49"/>
  <c r="G93" i="49"/>
  <c r="F93" i="49"/>
  <c r="H87" i="49"/>
  <c r="G87" i="49"/>
  <c r="F87" i="49"/>
  <c r="H81" i="49"/>
  <c r="G81" i="49"/>
  <c r="F81" i="49"/>
  <c r="H75" i="49"/>
  <c r="G75" i="49"/>
  <c r="F75" i="49"/>
  <c r="H62" i="49"/>
  <c r="G62" i="49"/>
  <c r="F62" i="49"/>
  <c r="H117" i="50"/>
  <c r="G117" i="50"/>
  <c r="F117" i="50"/>
  <c r="H111" i="50"/>
  <c r="G111" i="50"/>
  <c r="F111" i="50"/>
  <c r="H105" i="50"/>
  <c r="G105" i="50"/>
  <c r="F105" i="50"/>
  <c r="H99" i="50"/>
  <c r="G99" i="50"/>
  <c r="F99" i="50"/>
  <c r="H93" i="50"/>
  <c r="G93" i="50"/>
  <c r="F93" i="50"/>
  <c r="H87" i="50"/>
  <c r="G87" i="50"/>
  <c r="F87" i="50"/>
  <c r="H81" i="50"/>
  <c r="G81" i="50"/>
  <c r="F81" i="50"/>
  <c r="H75" i="50"/>
  <c r="G75" i="50"/>
  <c r="F75" i="50"/>
  <c r="H62" i="50"/>
  <c r="G62" i="50"/>
  <c r="F62" i="50"/>
  <c r="H117" i="51"/>
  <c r="G117" i="51"/>
  <c r="F117" i="51"/>
  <c r="H111" i="51"/>
  <c r="G111" i="51"/>
  <c r="F111" i="51"/>
  <c r="H105" i="51"/>
  <c r="G105" i="51"/>
  <c r="F105" i="51"/>
  <c r="H99" i="51"/>
  <c r="G99" i="51"/>
  <c r="F99" i="51"/>
  <c r="H93" i="51"/>
  <c r="G93" i="51"/>
  <c r="F93" i="51"/>
  <c r="H87" i="51"/>
  <c r="G87" i="51"/>
  <c r="F87" i="51"/>
  <c r="H81" i="51"/>
  <c r="G81" i="51"/>
  <c r="F81" i="51"/>
  <c r="H75" i="51"/>
  <c r="G75" i="51"/>
  <c r="F75" i="51"/>
  <c r="H62" i="51"/>
  <c r="G62" i="51"/>
  <c r="F62" i="51"/>
  <c r="H117" i="52"/>
  <c r="G117" i="52"/>
  <c r="F117" i="52"/>
  <c r="H111" i="52"/>
  <c r="G111" i="52"/>
  <c r="F111" i="52"/>
  <c r="H105" i="52"/>
  <c r="G105" i="52"/>
  <c r="F105" i="52"/>
  <c r="H99" i="52"/>
  <c r="G99" i="52"/>
  <c r="F99" i="52"/>
  <c r="H93" i="52"/>
  <c r="G93" i="52"/>
  <c r="F93" i="52"/>
  <c r="H87" i="52"/>
  <c r="G87" i="52"/>
  <c r="F87" i="52"/>
  <c r="H81" i="52"/>
  <c r="G81" i="52"/>
  <c r="F81" i="52"/>
  <c r="H75" i="52"/>
  <c r="G75" i="52"/>
  <c r="F75" i="52"/>
  <c r="H62" i="52"/>
  <c r="G62" i="52"/>
  <c r="F62" i="52"/>
  <c r="H117" i="53"/>
  <c r="G117" i="53"/>
  <c r="F117" i="53"/>
  <c r="H111" i="53"/>
  <c r="G111" i="53"/>
  <c r="F111" i="53"/>
  <c r="H105" i="53"/>
  <c r="G105" i="53"/>
  <c r="F105" i="53"/>
  <c r="H99" i="53"/>
  <c r="G99" i="53"/>
  <c r="F99" i="53"/>
  <c r="H93" i="53"/>
  <c r="G93" i="53"/>
  <c r="F93" i="53"/>
  <c r="H87" i="53"/>
  <c r="G87" i="53"/>
  <c r="F87" i="53"/>
  <c r="H81" i="53"/>
  <c r="G81" i="53"/>
  <c r="F81" i="53"/>
  <c r="H75" i="53"/>
  <c r="G75" i="53"/>
  <c r="F75" i="53"/>
  <c r="H62" i="53"/>
  <c r="G62" i="53"/>
  <c r="F62" i="53"/>
  <c r="H117" i="54"/>
  <c r="G117" i="54"/>
  <c r="F117" i="54"/>
  <c r="H111" i="54"/>
  <c r="G111" i="54"/>
  <c r="F111" i="54"/>
  <c r="H105" i="54"/>
  <c r="G105" i="54"/>
  <c r="F105" i="54"/>
  <c r="H99" i="54"/>
  <c r="G99" i="54"/>
  <c r="F99" i="54"/>
  <c r="H93" i="54"/>
  <c r="G93" i="54"/>
  <c r="F93" i="54"/>
  <c r="H87" i="54"/>
  <c r="G87" i="54"/>
  <c r="F87" i="54"/>
  <c r="H81" i="54"/>
  <c r="G81" i="54"/>
  <c r="F81" i="54"/>
  <c r="H75" i="54"/>
  <c r="G75" i="54"/>
  <c r="F75" i="54"/>
  <c r="H62" i="54"/>
  <c r="G62" i="54"/>
  <c r="F62" i="54"/>
  <c r="H117" i="55"/>
  <c r="G117" i="55"/>
  <c r="F117" i="55"/>
  <c r="H111" i="55"/>
  <c r="G111" i="55"/>
  <c r="F111" i="55"/>
  <c r="H105" i="55"/>
  <c r="G105" i="55"/>
  <c r="F105" i="55"/>
  <c r="H99" i="55"/>
  <c r="G99" i="55"/>
  <c r="F99" i="55"/>
  <c r="H93" i="55"/>
  <c r="G93" i="55"/>
  <c r="F93" i="55"/>
  <c r="H87" i="55"/>
  <c r="G87" i="55"/>
  <c r="F87" i="55"/>
  <c r="H81" i="55"/>
  <c r="G81" i="55"/>
  <c r="F81" i="55"/>
  <c r="H75" i="55"/>
  <c r="G75" i="55"/>
  <c r="F75" i="55"/>
  <c r="H62" i="55"/>
  <c r="G62" i="55"/>
  <c r="F62" i="55"/>
  <c r="H117" i="1"/>
  <c r="G117" i="1"/>
  <c r="F117" i="1"/>
  <c r="H111" i="1"/>
  <c r="G111" i="1"/>
  <c r="F111" i="1"/>
  <c r="H105" i="1"/>
  <c r="G105" i="1"/>
  <c r="F105" i="1"/>
  <c r="H99" i="1"/>
  <c r="G99" i="1"/>
  <c r="F99" i="1"/>
  <c r="H93" i="1"/>
  <c r="G93" i="1"/>
  <c r="F93" i="1"/>
  <c r="H87" i="1"/>
  <c r="G87" i="1"/>
  <c r="F87" i="1"/>
  <c r="H81" i="1"/>
  <c r="G81" i="1"/>
  <c r="F81" i="1"/>
  <c r="H75" i="1"/>
  <c r="G75" i="1"/>
  <c r="F75" i="1"/>
  <c r="H62" i="1"/>
  <c r="G62" i="1"/>
  <c r="F62" i="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25"/>
  <c r="G41" i="25"/>
  <c r="F41" i="25"/>
  <c r="H41" i="26"/>
  <c r="G41" i="26"/>
  <c r="F41" i="26"/>
  <c r="H41" i="27"/>
  <c r="G41" i="27"/>
  <c r="F41" i="27"/>
  <c r="H41" i="28"/>
  <c r="G41" i="28"/>
  <c r="F41" i="28"/>
  <c r="H41" i="29"/>
  <c r="G41" i="29"/>
  <c r="F41" i="29"/>
  <c r="H41" i="30"/>
  <c r="G41" i="30"/>
  <c r="F41" i="30"/>
  <c r="H41" i="31"/>
  <c r="G41" i="31"/>
  <c r="F41" i="31"/>
  <c r="H41" i="32"/>
  <c r="G41" i="32"/>
  <c r="F41" i="32"/>
  <c r="H41" i="33"/>
  <c r="G41" i="33"/>
  <c r="F41" i="33"/>
  <c r="H41" i="34"/>
  <c r="G41" i="34"/>
  <c r="F41" i="34"/>
  <c r="H41" i="35"/>
  <c r="G41" i="35"/>
  <c r="F41" i="35"/>
  <c r="H41" i="36"/>
  <c r="G41" i="36"/>
  <c r="F41" i="36"/>
  <c r="H41" i="37"/>
  <c r="G41" i="37"/>
  <c r="F41" i="37"/>
  <c r="H41" i="38"/>
  <c r="G41" i="38"/>
  <c r="F41" i="38"/>
  <c r="H41" i="39"/>
  <c r="G41" i="39"/>
  <c r="F41" i="39"/>
  <c r="H41" i="40"/>
  <c r="G41" i="40"/>
  <c r="F41" i="40"/>
  <c r="H41" i="41"/>
  <c r="G41" i="41"/>
  <c r="F41" i="41"/>
  <c r="H41" i="42"/>
  <c r="G41" i="42"/>
  <c r="F41" i="42"/>
  <c r="H41" i="43"/>
  <c r="G41" i="43"/>
  <c r="F41" i="43"/>
  <c r="H41" i="44"/>
  <c r="G41" i="44"/>
  <c r="F41" i="44"/>
  <c r="H41" i="45"/>
  <c r="G41" i="45"/>
  <c r="F41" i="45"/>
  <c r="H41" i="46"/>
  <c r="G41" i="46"/>
  <c r="F41" i="46"/>
  <c r="H41" i="47"/>
  <c r="G41" i="47"/>
  <c r="F41" i="47"/>
  <c r="H41" i="48"/>
  <c r="G41" i="48"/>
  <c r="F41" i="48"/>
  <c r="H41" i="49"/>
  <c r="G41" i="49"/>
  <c r="F41" i="49"/>
  <c r="H41" i="50"/>
  <c r="G41" i="50"/>
  <c r="F41" i="50"/>
  <c r="H41" i="51"/>
  <c r="G41" i="51"/>
  <c r="F41" i="51"/>
  <c r="H41" i="52"/>
  <c r="G41" i="52"/>
  <c r="F41" i="52"/>
  <c r="H41" i="53"/>
  <c r="G41" i="53"/>
  <c r="F41" i="53"/>
  <c r="H41" i="54"/>
  <c r="G41" i="54"/>
  <c r="F41" i="54"/>
  <c r="H41" i="55"/>
  <c r="G41" i="55"/>
  <c r="F41" i="55"/>
  <c r="H41" i="1"/>
  <c r="G41" i="1"/>
  <c r="F41" i="1"/>
  <c r="H33" i="2"/>
  <c r="G33" i="2"/>
  <c r="F33" i="2"/>
  <c r="H33" i="3"/>
  <c r="G33" i="3"/>
  <c r="F33" i="3"/>
  <c r="H33" i="4"/>
  <c r="G33" i="4"/>
  <c r="F33" i="4"/>
  <c r="H33" i="5"/>
  <c r="G33" i="5"/>
  <c r="F33" i="5"/>
  <c r="H33" i="6"/>
  <c r="G33" i="6"/>
  <c r="F33" i="6"/>
  <c r="H33" i="7"/>
  <c r="G33" i="7"/>
  <c r="F33" i="7"/>
  <c r="H33" i="8"/>
  <c r="G33" i="8"/>
  <c r="F33" i="8"/>
  <c r="H33" i="9"/>
  <c r="G33" i="9"/>
  <c r="F33" i="9"/>
  <c r="H33" i="10"/>
  <c r="G33" i="10"/>
  <c r="F33" i="10"/>
  <c r="H33" i="11"/>
  <c r="G33" i="11"/>
  <c r="F33" i="11"/>
  <c r="H33" i="12"/>
  <c r="G33" i="12"/>
  <c r="F33" i="12"/>
  <c r="H33" i="13"/>
  <c r="G33" i="13"/>
  <c r="F33" i="13"/>
  <c r="H33" i="14"/>
  <c r="G33" i="14"/>
  <c r="F33" i="14"/>
  <c r="H33" i="15"/>
  <c r="G33" i="15"/>
  <c r="F33" i="15"/>
  <c r="H33" i="16"/>
  <c r="G33" i="16"/>
  <c r="F33" i="16"/>
  <c r="H33" i="17"/>
  <c r="G33" i="17"/>
  <c r="F33" i="17"/>
  <c r="H33" i="18"/>
  <c r="G33" i="18"/>
  <c r="F33" i="18"/>
  <c r="H33" i="19"/>
  <c r="G33" i="19"/>
  <c r="F33" i="19"/>
  <c r="H33" i="20"/>
  <c r="G33" i="20"/>
  <c r="F33" i="20"/>
  <c r="H33" i="21"/>
  <c r="G33" i="21"/>
  <c r="F33" i="21"/>
  <c r="H33" i="22"/>
  <c r="G33" i="22"/>
  <c r="F33" i="22"/>
  <c r="H33" i="23"/>
  <c r="G33" i="23"/>
  <c r="F33" i="23"/>
  <c r="H33" i="24"/>
  <c r="G33" i="24"/>
  <c r="F33" i="24"/>
  <c r="H33" i="25"/>
  <c r="G33" i="25"/>
  <c r="F33" i="25"/>
  <c r="H33" i="26"/>
  <c r="G33" i="26"/>
  <c r="F33" i="26"/>
  <c r="H33" i="27"/>
  <c r="G33" i="27"/>
  <c r="F33" i="27"/>
  <c r="H33" i="28"/>
  <c r="G33" i="28"/>
  <c r="F33" i="28"/>
  <c r="H33" i="29"/>
  <c r="G33" i="29"/>
  <c r="F33" i="29"/>
  <c r="H33" i="30"/>
  <c r="G33" i="30"/>
  <c r="F33" i="30"/>
  <c r="H33" i="31"/>
  <c r="G33" i="31"/>
  <c r="F33" i="31"/>
  <c r="H33" i="32"/>
  <c r="G33" i="32"/>
  <c r="F33" i="32"/>
  <c r="H33" i="33"/>
  <c r="G33" i="33"/>
  <c r="F33" i="33"/>
  <c r="H33" i="34"/>
  <c r="G33" i="34"/>
  <c r="F33" i="34"/>
  <c r="H33" i="35"/>
  <c r="G33" i="35"/>
  <c r="F33" i="35"/>
  <c r="H33" i="36"/>
  <c r="G33" i="36"/>
  <c r="F33" i="36"/>
  <c r="H33" i="37"/>
  <c r="G33" i="37"/>
  <c r="F33" i="37"/>
  <c r="H33" i="38"/>
  <c r="G33" i="38"/>
  <c r="F33" i="38"/>
  <c r="H33" i="39"/>
  <c r="G33" i="39"/>
  <c r="F33" i="39"/>
  <c r="H33" i="40"/>
  <c r="G33" i="40"/>
  <c r="F33" i="40"/>
  <c r="H33" i="41"/>
  <c r="G33" i="41"/>
  <c r="F33" i="41"/>
  <c r="H33" i="42"/>
  <c r="G33" i="42"/>
  <c r="F33" i="42"/>
  <c r="H33" i="43"/>
  <c r="G33" i="43"/>
  <c r="F33" i="43"/>
  <c r="H33" i="44"/>
  <c r="G33" i="44"/>
  <c r="F33" i="44"/>
  <c r="H33" i="45"/>
  <c r="G33" i="45"/>
  <c r="F33" i="45"/>
  <c r="H33" i="46"/>
  <c r="G33" i="46"/>
  <c r="F33" i="46"/>
  <c r="H33" i="47"/>
  <c r="G33" i="47"/>
  <c r="F33" i="47"/>
  <c r="H33" i="48"/>
  <c r="G33" i="48"/>
  <c r="F33" i="48"/>
  <c r="H33" i="49"/>
  <c r="G33" i="49"/>
  <c r="F33" i="49"/>
  <c r="H33" i="50"/>
  <c r="G33" i="50"/>
  <c r="F33" i="50"/>
  <c r="H33" i="51"/>
  <c r="G33" i="51"/>
  <c r="F33" i="51"/>
  <c r="H33" i="52"/>
  <c r="G33" i="52"/>
  <c r="F33" i="52"/>
  <c r="H33" i="53"/>
  <c r="G33" i="53"/>
  <c r="F33" i="53"/>
  <c r="H33" i="54"/>
  <c r="G33" i="54"/>
  <c r="F33" i="54"/>
  <c r="H33" i="55"/>
  <c r="G33" i="55"/>
  <c r="F33" i="55"/>
  <c r="H33" i="1"/>
  <c r="G33" i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25"/>
  <c r="G21" i="25"/>
  <c r="F21" i="25"/>
  <c r="H21" i="26"/>
  <c r="G21" i="26"/>
  <c r="F21" i="26"/>
  <c r="H21" i="27"/>
  <c r="G21" i="27"/>
  <c r="F21" i="27"/>
  <c r="H21" i="28"/>
  <c r="G21" i="28"/>
  <c r="F21" i="28"/>
  <c r="H21" i="29"/>
  <c r="G21" i="29"/>
  <c r="F21" i="29"/>
  <c r="H21" i="30"/>
  <c r="G21" i="30"/>
  <c r="F21" i="30"/>
  <c r="H21" i="31"/>
  <c r="G21" i="31"/>
  <c r="F21" i="31"/>
  <c r="H21" i="32"/>
  <c r="G21" i="32"/>
  <c r="F21" i="32"/>
  <c r="H21" i="33"/>
  <c r="G21" i="33"/>
  <c r="F21" i="33"/>
  <c r="H21" i="34"/>
  <c r="G21" i="34"/>
  <c r="F21" i="34"/>
  <c r="H21" i="35"/>
  <c r="G21" i="35"/>
  <c r="F21" i="35"/>
  <c r="H21" i="36"/>
  <c r="G21" i="36"/>
  <c r="F21" i="36"/>
  <c r="H21" i="37"/>
  <c r="G21" i="37"/>
  <c r="F21" i="37"/>
  <c r="H21" i="38"/>
  <c r="G21" i="38"/>
  <c r="F21" i="38"/>
  <c r="H21" i="39"/>
  <c r="G21" i="39"/>
  <c r="F21" i="39"/>
  <c r="H21" i="40"/>
  <c r="G21" i="40"/>
  <c r="F21" i="40"/>
  <c r="H21" i="41"/>
  <c r="G21" i="41"/>
  <c r="F21" i="41"/>
  <c r="H21" i="42"/>
  <c r="G21" i="42"/>
  <c r="F21" i="42"/>
  <c r="H21" i="43"/>
  <c r="G21" i="43"/>
  <c r="F21" i="43"/>
  <c r="H21" i="44"/>
  <c r="G21" i="44"/>
  <c r="F21" i="44"/>
  <c r="H21" i="45"/>
  <c r="G21" i="45"/>
  <c r="F21" i="45"/>
  <c r="H21" i="46"/>
  <c r="G21" i="46"/>
  <c r="F21" i="46"/>
  <c r="H21" i="47"/>
  <c r="G21" i="47"/>
  <c r="F21" i="47"/>
  <c r="H21" i="48"/>
  <c r="G21" i="48"/>
  <c r="F21" i="48"/>
  <c r="H21" i="49"/>
  <c r="G21" i="49"/>
  <c r="F21" i="49"/>
  <c r="H21" i="50"/>
  <c r="G21" i="50"/>
  <c r="F21" i="50"/>
  <c r="H21" i="51"/>
  <c r="G21" i="51"/>
  <c r="F21" i="51"/>
  <c r="H21" i="52"/>
  <c r="G21" i="52"/>
  <c r="F21" i="52"/>
  <c r="H21" i="53"/>
  <c r="G21" i="53"/>
  <c r="F21" i="53"/>
  <c r="H21" i="54"/>
  <c r="G21" i="54"/>
  <c r="F21" i="54"/>
  <c r="H21" i="55"/>
  <c r="G21" i="55"/>
  <c r="F21" i="55"/>
  <c r="H21" i="1"/>
  <c r="G21" i="1"/>
  <c r="F21" i="1"/>
  <c r="H7" i="2"/>
  <c r="G7" i="2"/>
  <c r="F7" i="2"/>
  <c r="H7" i="3"/>
  <c r="G7" i="3"/>
  <c r="F7" i="3"/>
  <c r="H7" i="4"/>
  <c r="G7" i="4"/>
  <c r="F7" i="4"/>
  <c r="H7" i="5"/>
  <c r="G7" i="5"/>
  <c r="F7" i="5"/>
  <c r="H7" i="6"/>
  <c r="G7" i="6"/>
  <c r="F7" i="6"/>
  <c r="H7" i="7"/>
  <c r="G7" i="7"/>
  <c r="F7" i="7"/>
  <c r="H7" i="8"/>
  <c r="G7" i="8"/>
  <c r="F7" i="8"/>
  <c r="H7" i="9"/>
  <c r="G7" i="9"/>
  <c r="F7" i="9"/>
  <c r="H7" i="10"/>
  <c r="G7" i="10"/>
  <c r="F7" i="10"/>
  <c r="H7" i="11"/>
  <c r="G7" i="11"/>
  <c r="F7" i="11"/>
  <c r="H7" i="12"/>
  <c r="G7" i="12"/>
  <c r="F7" i="12"/>
  <c r="H7" i="13"/>
  <c r="G7" i="13"/>
  <c r="F7" i="13"/>
  <c r="H7" i="14"/>
  <c r="G7" i="14"/>
  <c r="F7" i="14"/>
  <c r="H7" i="15"/>
  <c r="G7" i="15"/>
  <c r="F7" i="15"/>
  <c r="H7" i="16"/>
  <c r="G7" i="16"/>
  <c r="F7" i="16"/>
  <c r="H7" i="17"/>
  <c r="G7" i="17"/>
  <c r="F7" i="17"/>
  <c r="H7" i="18"/>
  <c r="G7" i="18"/>
  <c r="F7" i="18"/>
  <c r="H7" i="19"/>
  <c r="G7" i="19"/>
  <c r="F7" i="19"/>
  <c r="H7" i="20"/>
  <c r="G7" i="20"/>
  <c r="F7" i="20"/>
  <c r="H7" i="21"/>
  <c r="G7" i="21"/>
  <c r="F7" i="21"/>
  <c r="H7" i="22"/>
  <c r="G7" i="22"/>
  <c r="F7" i="22"/>
  <c r="H7" i="23"/>
  <c r="G7" i="23"/>
  <c r="F7" i="23"/>
  <c r="H7" i="24"/>
  <c r="G7" i="24"/>
  <c r="F7" i="24"/>
  <c r="H7" i="25"/>
  <c r="G7" i="25"/>
  <c r="F7" i="25"/>
  <c r="H7" i="26"/>
  <c r="G7" i="26"/>
  <c r="F7" i="26"/>
  <c r="H7" i="27"/>
  <c r="G7" i="27"/>
  <c r="F7" i="27"/>
  <c r="H7" i="28"/>
  <c r="G7" i="28"/>
  <c r="F7" i="28"/>
  <c r="H7" i="29"/>
  <c r="G7" i="29"/>
  <c r="F7" i="29"/>
  <c r="H7" i="30"/>
  <c r="G7" i="30"/>
  <c r="F7" i="30"/>
  <c r="H7" i="31"/>
  <c r="G7" i="31"/>
  <c r="F7" i="31"/>
  <c r="H7" i="32"/>
  <c r="G7" i="32"/>
  <c r="F7" i="32"/>
  <c r="H7" i="33"/>
  <c r="G7" i="33"/>
  <c r="F7" i="33"/>
  <c r="H7" i="34"/>
  <c r="G7" i="34"/>
  <c r="F7" i="34"/>
  <c r="H7" i="35"/>
  <c r="G7" i="35"/>
  <c r="F7" i="35"/>
  <c r="H7" i="36"/>
  <c r="G7" i="36"/>
  <c r="F7" i="36"/>
  <c r="H7" i="37"/>
  <c r="G7" i="37"/>
  <c r="F7" i="37"/>
  <c r="H7" i="38"/>
  <c r="G7" i="38"/>
  <c r="F7" i="38"/>
  <c r="H7" i="39"/>
  <c r="G7" i="39"/>
  <c r="F7" i="39"/>
  <c r="H7" i="40"/>
  <c r="G7" i="40"/>
  <c r="F7" i="40"/>
  <c r="H7" i="41"/>
  <c r="G7" i="41"/>
  <c r="F7" i="41"/>
  <c r="H7" i="42"/>
  <c r="G7" i="42"/>
  <c r="F7" i="42"/>
  <c r="H7" i="43"/>
  <c r="G7" i="43"/>
  <c r="F7" i="43"/>
  <c r="H7" i="44"/>
  <c r="G7" i="44"/>
  <c r="F7" i="44"/>
  <c r="H7" i="45"/>
  <c r="G7" i="45"/>
  <c r="F7" i="45"/>
  <c r="H7" i="46"/>
  <c r="G7" i="46"/>
  <c r="F7" i="46"/>
  <c r="H7" i="47"/>
  <c r="G7" i="47"/>
  <c r="F7" i="47"/>
  <c r="H7" i="48"/>
  <c r="G7" i="48"/>
  <c r="F7" i="48"/>
  <c r="H7" i="49"/>
  <c r="G7" i="49"/>
  <c r="F7" i="49"/>
  <c r="H7" i="50"/>
  <c r="G7" i="50"/>
  <c r="F7" i="50"/>
  <c r="H7" i="51"/>
  <c r="G7" i="51"/>
  <c r="F7" i="51"/>
  <c r="H7" i="52"/>
  <c r="G7" i="52"/>
  <c r="F7" i="52"/>
  <c r="H7" i="53"/>
  <c r="G7" i="53"/>
  <c r="F7" i="53"/>
  <c r="H7" i="54"/>
  <c r="G7" i="54"/>
  <c r="F7" i="54"/>
  <c r="H7" i="55"/>
  <c r="G7" i="55"/>
  <c r="F7" i="55"/>
  <c r="H7" i="1"/>
  <c r="G7" i="1"/>
  <c r="F7" i="1"/>
  <c r="F43" i="12" l="1"/>
  <c r="H43" i="8"/>
  <c r="G31" i="1"/>
  <c r="F31" i="51"/>
  <c r="H31" i="47"/>
  <c r="G31" i="42"/>
  <c r="F31" i="37"/>
  <c r="H31" i="19"/>
  <c r="F31" i="9"/>
  <c r="H31" i="5"/>
  <c r="G43" i="54"/>
  <c r="F43" i="49"/>
  <c r="H43" i="45"/>
  <c r="G43" i="40"/>
  <c r="F43" i="35"/>
  <c r="H43" i="31"/>
  <c r="G43" i="26"/>
  <c r="F43" i="21"/>
  <c r="G43" i="12"/>
  <c r="F43" i="7"/>
  <c r="F31" i="43"/>
  <c r="H43" i="50"/>
  <c r="F43" i="40"/>
  <c r="G43" i="31"/>
  <c r="H43" i="22"/>
  <c r="F31" i="23"/>
  <c r="H43" i="17"/>
  <c r="F43" i="54"/>
  <c r="G43" i="45"/>
  <c r="H43" i="36"/>
  <c r="F43" i="26"/>
  <c r="G43" i="17"/>
  <c r="G31" i="28"/>
  <c r="H31" i="51"/>
  <c r="F31" i="41"/>
  <c r="G31" i="46"/>
  <c r="G44" i="46" s="1"/>
  <c r="F31" i="55"/>
  <c r="H31" i="42"/>
  <c r="F43" i="44"/>
  <c r="F43" i="30"/>
  <c r="G43" i="21"/>
  <c r="G43" i="7"/>
  <c r="H31" i="37"/>
  <c r="F46" i="48"/>
  <c r="F122" i="48" s="1"/>
  <c r="G43" i="3"/>
  <c r="H43" i="3"/>
  <c r="F43" i="2"/>
  <c r="G31" i="32"/>
  <c r="H31" i="23"/>
  <c r="G31" i="18"/>
  <c r="H31" i="1"/>
  <c r="F31" i="46"/>
  <c r="G31" i="37"/>
  <c r="G31" i="23"/>
  <c r="F31" i="18"/>
  <c r="F31" i="4"/>
  <c r="H43" i="54"/>
  <c r="G43" i="49"/>
  <c r="H43" i="40"/>
  <c r="G43" i="35"/>
  <c r="H43" i="26"/>
  <c r="F43" i="16"/>
  <c r="H43" i="12"/>
  <c r="G31" i="4"/>
  <c r="F31" i="13"/>
  <c r="H46" i="24"/>
  <c r="H122" i="24" s="1"/>
  <c r="G46" i="29"/>
  <c r="G122" i="29" s="1"/>
  <c r="G46" i="41"/>
  <c r="G122" i="41" s="1"/>
  <c r="F46" i="34"/>
  <c r="F122" i="34" s="1"/>
  <c r="F46" i="44"/>
  <c r="F122" i="44" s="1"/>
  <c r="G46" i="28"/>
  <c r="G122" i="28" s="1"/>
  <c r="G46" i="22"/>
  <c r="G122" i="22" s="1"/>
  <c r="H46" i="29"/>
  <c r="H122" i="29" s="1"/>
  <c r="H46" i="28"/>
  <c r="H122" i="28" s="1"/>
  <c r="F46" i="4"/>
  <c r="F122" i="4" s="1"/>
  <c r="G46" i="34"/>
  <c r="G122" i="34" s="1"/>
  <c r="G46" i="27"/>
  <c r="G122" i="27" s="1"/>
  <c r="F46" i="15"/>
  <c r="F122" i="15" s="1"/>
  <c r="G46" i="13"/>
  <c r="G122" i="13" s="1"/>
  <c r="G46" i="36"/>
  <c r="G122" i="36" s="1"/>
  <c r="G46" i="35"/>
  <c r="G122" i="35" s="1"/>
  <c r="G46" i="55"/>
  <c r="G122" i="55" s="1"/>
  <c r="H46" i="55"/>
  <c r="H122" i="55" s="1"/>
  <c r="G46" i="51"/>
  <c r="G122" i="51" s="1"/>
  <c r="F46" i="18"/>
  <c r="F122" i="18" s="1"/>
  <c r="F31" i="45"/>
  <c r="G31" i="36"/>
  <c r="F31" i="31"/>
  <c r="G31" i="8"/>
  <c r="G43" i="39"/>
  <c r="G43" i="25"/>
  <c r="G43" i="11"/>
  <c r="H31" i="50"/>
  <c r="H44" i="50" s="1"/>
  <c r="F31" i="26"/>
  <c r="F31" i="12"/>
  <c r="F43" i="43"/>
  <c r="F43" i="29"/>
  <c r="G43" i="6"/>
  <c r="F46" i="55"/>
  <c r="F122" i="55" s="1"/>
  <c r="G46" i="53"/>
  <c r="G122" i="53" s="1"/>
  <c r="H46" i="51"/>
  <c r="H122" i="51" s="1"/>
  <c r="F46" i="49"/>
  <c r="F122" i="49" s="1"/>
  <c r="H46" i="41"/>
  <c r="H122" i="41" s="1"/>
  <c r="G46" i="37"/>
  <c r="G122" i="37" s="1"/>
  <c r="G46" i="33"/>
  <c r="G122" i="33" s="1"/>
  <c r="G46" i="25"/>
  <c r="G122" i="25" s="1"/>
  <c r="H46" i="8"/>
  <c r="H122" i="8" s="1"/>
  <c r="G31" i="55"/>
  <c r="F31" i="50"/>
  <c r="F31" i="36"/>
  <c r="H31" i="32"/>
  <c r="H31" i="18"/>
  <c r="G31" i="13"/>
  <c r="F43" i="53"/>
  <c r="H43" i="49"/>
  <c r="G43" i="44"/>
  <c r="F43" i="39"/>
  <c r="H43" i="35"/>
  <c r="G43" i="30"/>
  <c r="F43" i="25"/>
  <c r="H43" i="21"/>
  <c r="G43" i="16"/>
  <c r="F43" i="11"/>
  <c r="H43" i="7"/>
  <c r="G43" i="2"/>
  <c r="H46" i="37"/>
  <c r="H122" i="37" s="1"/>
  <c r="F46" i="23"/>
  <c r="F122" i="23" s="1"/>
  <c r="H46" i="11"/>
  <c r="H122" i="11" s="1"/>
  <c r="H31" i="55"/>
  <c r="G31" i="50"/>
  <c r="H31" i="41"/>
  <c r="H31" i="27"/>
  <c r="F31" i="17"/>
  <c r="H31" i="13"/>
  <c r="G43" i="53"/>
  <c r="F43" i="48"/>
  <c r="H43" i="44"/>
  <c r="F43" i="34"/>
  <c r="H43" i="30"/>
  <c r="F43" i="20"/>
  <c r="H43" i="16"/>
  <c r="F43" i="6"/>
  <c r="H43" i="2"/>
  <c r="G46" i="49"/>
  <c r="G122" i="49" s="1"/>
  <c r="G46" i="32"/>
  <c r="G122" i="32" s="1"/>
  <c r="G46" i="23"/>
  <c r="G122" i="23" s="1"/>
  <c r="G46" i="9"/>
  <c r="G122" i="9" s="1"/>
  <c r="F31" i="54"/>
  <c r="G31" i="45"/>
  <c r="G31" i="31"/>
  <c r="G44" i="31" s="1"/>
  <c r="H31" i="8"/>
  <c r="H43" i="53"/>
  <c r="G43" i="48"/>
  <c r="H43" i="39"/>
  <c r="G43" i="34"/>
  <c r="H43" i="25"/>
  <c r="G43" i="20"/>
  <c r="F43" i="15"/>
  <c r="H43" i="11"/>
  <c r="G46" i="44"/>
  <c r="G122" i="44" s="1"/>
  <c r="H46" i="32"/>
  <c r="H122" i="32" s="1"/>
  <c r="F46" i="28"/>
  <c r="F122" i="28" s="1"/>
  <c r="G46" i="24"/>
  <c r="G122" i="24" s="1"/>
  <c r="G46" i="17"/>
  <c r="G122" i="17" s="1"/>
  <c r="G46" i="4"/>
  <c r="G122" i="4" s="1"/>
  <c r="G31" i="54"/>
  <c r="F31" i="49"/>
  <c r="H31" i="45"/>
  <c r="G31" i="40"/>
  <c r="H31" i="31"/>
  <c r="H44" i="31" s="1"/>
  <c r="G31" i="26"/>
  <c r="G44" i="26" s="1"/>
  <c r="F31" i="21"/>
  <c r="F44" i="21" s="1"/>
  <c r="G31" i="12"/>
  <c r="G44" i="12" s="1"/>
  <c r="F31" i="7"/>
  <c r="F43" i="52"/>
  <c r="H43" i="48"/>
  <c r="G43" i="43"/>
  <c r="F43" i="38"/>
  <c r="H43" i="34"/>
  <c r="G43" i="29"/>
  <c r="F43" i="24"/>
  <c r="H43" i="20"/>
  <c r="G43" i="15"/>
  <c r="F43" i="10"/>
  <c r="H43" i="6"/>
  <c r="G46" i="1"/>
  <c r="G122" i="1" s="1"/>
  <c r="H46" i="54"/>
  <c r="H122" i="54" s="1"/>
  <c r="F46" i="52"/>
  <c r="F122" i="52" s="1"/>
  <c r="H46" i="44"/>
  <c r="H122" i="44" s="1"/>
  <c r="G46" i="40"/>
  <c r="G122" i="40" s="1"/>
  <c r="G46" i="7"/>
  <c r="G122" i="7" s="1"/>
  <c r="G31" i="49"/>
  <c r="G44" i="49" s="1"/>
  <c r="F31" i="44"/>
  <c r="F44" i="44" s="1"/>
  <c r="H31" i="40"/>
  <c r="H31" i="26"/>
  <c r="G31" i="21"/>
  <c r="G31" i="7"/>
  <c r="F31" i="2"/>
  <c r="G43" i="52"/>
  <c r="F43" i="47"/>
  <c r="H43" i="43"/>
  <c r="G43" i="38"/>
  <c r="F43" i="33"/>
  <c r="H43" i="29"/>
  <c r="G43" i="24"/>
  <c r="F43" i="19"/>
  <c r="H43" i="15"/>
  <c r="G43" i="10"/>
  <c r="F43" i="5"/>
  <c r="H46" i="1"/>
  <c r="H122" i="1" s="1"/>
  <c r="F46" i="38"/>
  <c r="F122" i="38" s="1"/>
  <c r="F31" i="53"/>
  <c r="F44" i="53" s="1"/>
  <c r="H31" i="49"/>
  <c r="H44" i="49" s="1"/>
  <c r="G31" i="44"/>
  <c r="F31" i="39"/>
  <c r="F44" i="39" s="1"/>
  <c r="H31" i="35"/>
  <c r="H44" i="35" s="1"/>
  <c r="F31" i="25"/>
  <c r="H31" i="21"/>
  <c r="G31" i="16"/>
  <c r="H31" i="7"/>
  <c r="G31" i="2"/>
  <c r="F43" i="1"/>
  <c r="H43" i="52"/>
  <c r="G43" i="47"/>
  <c r="F43" i="42"/>
  <c r="H43" i="38"/>
  <c r="G43" i="33"/>
  <c r="F43" i="28"/>
  <c r="H43" i="24"/>
  <c r="G43" i="19"/>
  <c r="F43" i="14"/>
  <c r="H43" i="10"/>
  <c r="G43" i="5"/>
  <c r="G46" i="52"/>
  <c r="G122" i="52" s="1"/>
  <c r="G31" i="53"/>
  <c r="H31" i="44"/>
  <c r="G31" i="39"/>
  <c r="F31" i="34"/>
  <c r="F31" i="20"/>
  <c r="H31" i="16"/>
  <c r="H31" i="2"/>
  <c r="G43" i="1"/>
  <c r="F43" i="51"/>
  <c r="H43" i="47"/>
  <c r="G43" i="42"/>
  <c r="G44" i="42" s="1"/>
  <c r="F43" i="37"/>
  <c r="H43" i="33"/>
  <c r="G43" i="28"/>
  <c r="G44" i="28" s="1"/>
  <c r="F43" i="23"/>
  <c r="H43" i="19"/>
  <c r="G43" i="14"/>
  <c r="F43" i="9"/>
  <c r="H43" i="5"/>
  <c r="H31" i="53"/>
  <c r="G31" i="48"/>
  <c r="H31" i="39"/>
  <c r="G31" i="34"/>
  <c r="F31" i="29"/>
  <c r="G31" i="20"/>
  <c r="F31" i="15"/>
  <c r="H31" i="11"/>
  <c r="H44" i="11" s="1"/>
  <c r="H43" i="1"/>
  <c r="H44" i="1" s="1"/>
  <c r="G43" i="51"/>
  <c r="F43" i="46"/>
  <c r="H43" i="42"/>
  <c r="G43" i="37"/>
  <c r="F43" i="32"/>
  <c r="H43" i="28"/>
  <c r="G43" i="23"/>
  <c r="F43" i="18"/>
  <c r="H43" i="14"/>
  <c r="G43" i="9"/>
  <c r="F43" i="4"/>
  <c r="H46" i="47"/>
  <c r="H122" i="47" s="1"/>
  <c r="F46" i="43"/>
  <c r="F122" i="43" s="1"/>
  <c r="H46" i="33"/>
  <c r="H122" i="33" s="1"/>
  <c r="F46" i="31"/>
  <c r="F122" i="31" s="1"/>
  <c r="F31" i="52"/>
  <c r="H31" i="48"/>
  <c r="H31" i="34"/>
  <c r="G31" i="29"/>
  <c r="G31" i="15"/>
  <c r="F31" i="10"/>
  <c r="F44" i="10" s="1"/>
  <c r="F43" i="55"/>
  <c r="H43" i="51"/>
  <c r="G43" i="46"/>
  <c r="F43" i="41"/>
  <c r="H43" i="37"/>
  <c r="G43" i="32"/>
  <c r="F43" i="27"/>
  <c r="H43" i="23"/>
  <c r="G43" i="18"/>
  <c r="F43" i="13"/>
  <c r="H43" i="9"/>
  <c r="G43" i="4"/>
  <c r="G46" i="38"/>
  <c r="G122" i="38" s="1"/>
  <c r="F46" i="36"/>
  <c r="F122" i="36" s="1"/>
  <c r="G46" i="26"/>
  <c r="G122" i="26" s="1"/>
  <c r="G31" i="52"/>
  <c r="F31" i="47"/>
  <c r="H31" i="43"/>
  <c r="G31" i="38"/>
  <c r="G44" i="38" s="1"/>
  <c r="F31" i="33"/>
  <c r="F44" i="33" s="1"/>
  <c r="H31" i="29"/>
  <c r="H44" i="29" s="1"/>
  <c r="G31" i="24"/>
  <c r="H31" i="15"/>
  <c r="G31" i="10"/>
  <c r="G44" i="10" s="1"/>
  <c r="F31" i="5"/>
  <c r="G43" i="55"/>
  <c r="F43" i="50"/>
  <c r="H43" i="46"/>
  <c r="G43" i="41"/>
  <c r="F43" i="36"/>
  <c r="H43" i="32"/>
  <c r="G43" i="27"/>
  <c r="F43" i="22"/>
  <c r="H43" i="18"/>
  <c r="G43" i="13"/>
  <c r="F43" i="8"/>
  <c r="H43" i="4"/>
  <c r="G46" i="48"/>
  <c r="G122" i="48" s="1"/>
  <c r="G46" i="21"/>
  <c r="G122" i="21" s="1"/>
  <c r="G46" i="5"/>
  <c r="G122" i="5" s="1"/>
  <c r="H31" i="52"/>
  <c r="G31" i="47"/>
  <c r="F31" i="42"/>
  <c r="F31" i="28"/>
  <c r="H31" i="24"/>
  <c r="H31" i="10"/>
  <c r="G31" i="5"/>
  <c r="H43" i="55"/>
  <c r="G43" i="50"/>
  <c r="G44" i="50" s="1"/>
  <c r="F43" i="45"/>
  <c r="H43" i="41"/>
  <c r="G43" i="36"/>
  <c r="F43" i="31"/>
  <c r="H43" i="27"/>
  <c r="G43" i="22"/>
  <c r="F43" i="17"/>
  <c r="H43" i="13"/>
  <c r="G43" i="8"/>
  <c r="F43" i="3"/>
  <c r="G46" i="50"/>
  <c r="G122" i="50" s="1"/>
  <c r="H46" i="48"/>
  <c r="H122" i="48" s="1"/>
  <c r="F46" i="46"/>
  <c r="F122" i="46" s="1"/>
  <c r="H46" i="40"/>
  <c r="H122" i="40" s="1"/>
  <c r="F46" i="35"/>
  <c r="F122" i="35" s="1"/>
  <c r="H46" i="34"/>
  <c r="H122" i="34" s="1"/>
  <c r="F46" i="32"/>
  <c r="F122" i="32" s="1"/>
  <c r="H46" i="22"/>
  <c r="H122" i="22" s="1"/>
  <c r="G46" i="18"/>
  <c r="G122" i="18" s="1"/>
  <c r="F46" i="14"/>
  <c r="F122" i="14" s="1"/>
  <c r="H46" i="14"/>
  <c r="H122" i="14" s="1"/>
  <c r="F46" i="11"/>
  <c r="F122" i="11" s="1"/>
  <c r="H46" i="7"/>
  <c r="H122" i="7" s="1"/>
  <c r="H46" i="4"/>
  <c r="H122" i="4" s="1"/>
  <c r="G46" i="3"/>
  <c r="G122" i="3" s="1"/>
  <c r="H46" i="52"/>
  <c r="H122" i="52" s="1"/>
  <c r="H46" i="49"/>
  <c r="H122" i="49" s="1"/>
  <c r="H46" i="46"/>
  <c r="H122" i="46" s="1"/>
  <c r="G46" i="46"/>
  <c r="G122" i="46" s="1"/>
  <c r="H46" i="43"/>
  <c r="H122" i="43" s="1"/>
  <c r="F46" i="41"/>
  <c r="F122" i="41" s="1"/>
  <c r="H46" i="38"/>
  <c r="H122" i="38" s="1"/>
  <c r="H46" i="31"/>
  <c r="H122" i="31" s="1"/>
  <c r="F46" i="29"/>
  <c r="F122" i="29" s="1"/>
  <c r="H46" i="21"/>
  <c r="H122" i="21" s="1"/>
  <c r="H46" i="18"/>
  <c r="H122" i="18" s="1"/>
  <c r="G46" i="14"/>
  <c r="G122" i="14" s="1"/>
  <c r="F46" i="10"/>
  <c r="F122" i="10" s="1"/>
  <c r="H46" i="10"/>
  <c r="H122" i="10" s="1"/>
  <c r="F46" i="7"/>
  <c r="F122" i="7" s="1"/>
  <c r="H46" i="3"/>
  <c r="H122" i="3" s="1"/>
  <c r="F46" i="1"/>
  <c r="F122" i="1" s="1"/>
  <c r="F46" i="53"/>
  <c r="F122" i="53" s="1"/>
  <c r="F46" i="50"/>
  <c r="F122" i="50" s="1"/>
  <c r="F46" i="47"/>
  <c r="F122" i="47" s="1"/>
  <c r="F46" i="39"/>
  <c r="F122" i="39" s="1"/>
  <c r="H46" i="35"/>
  <c r="H122" i="35" s="1"/>
  <c r="H46" i="27"/>
  <c r="H122" i="27" s="1"/>
  <c r="F46" i="26"/>
  <c r="F122" i="26" s="1"/>
  <c r="F46" i="17"/>
  <c r="F122" i="17" s="1"/>
  <c r="H46" i="17"/>
  <c r="H122" i="17" s="1"/>
  <c r="G46" i="10"/>
  <c r="G122" i="10" s="1"/>
  <c r="F46" i="6"/>
  <c r="F122" i="6" s="1"/>
  <c r="H46" i="6"/>
  <c r="H122" i="6" s="1"/>
  <c r="F46" i="3"/>
  <c r="F122" i="3" s="1"/>
  <c r="F46" i="45"/>
  <c r="F122" i="45" s="1"/>
  <c r="H46" i="45"/>
  <c r="H122" i="45" s="1"/>
  <c r="G46" i="43"/>
  <c r="G122" i="43" s="1"/>
  <c r="F46" i="42"/>
  <c r="F122" i="42" s="1"/>
  <c r="G46" i="31"/>
  <c r="G122" i="31" s="1"/>
  <c r="F46" i="30"/>
  <c r="F122" i="30" s="1"/>
  <c r="F46" i="21"/>
  <c r="F122" i="21" s="1"/>
  <c r="G46" i="20"/>
  <c r="G122" i="20" s="1"/>
  <c r="F46" i="20"/>
  <c r="F122" i="20" s="1"/>
  <c r="F46" i="13"/>
  <c r="F122" i="13" s="1"/>
  <c r="H46" i="13"/>
  <c r="H122" i="13" s="1"/>
  <c r="G46" i="6"/>
  <c r="G122" i="6" s="1"/>
  <c r="F46" i="2"/>
  <c r="F122" i="2" s="1"/>
  <c r="H46" i="2"/>
  <c r="H122" i="2" s="1"/>
  <c r="G46" i="42"/>
  <c r="G122" i="42" s="1"/>
  <c r="G46" i="30"/>
  <c r="G122" i="30" s="1"/>
  <c r="H46" i="26"/>
  <c r="H122" i="26" s="1"/>
  <c r="F46" i="24"/>
  <c r="F122" i="24" s="1"/>
  <c r="H46" i="23"/>
  <c r="H122" i="23" s="1"/>
  <c r="H46" i="20"/>
  <c r="H122" i="20" s="1"/>
  <c r="G46" i="19"/>
  <c r="G122" i="19" s="1"/>
  <c r="G46" i="16"/>
  <c r="G122" i="16" s="1"/>
  <c r="F46" i="16"/>
  <c r="F122" i="16" s="1"/>
  <c r="F46" i="9"/>
  <c r="F122" i="9" s="1"/>
  <c r="H46" i="9"/>
  <c r="H122" i="9" s="1"/>
  <c r="G46" i="2"/>
  <c r="G122" i="2" s="1"/>
  <c r="H46" i="53"/>
  <c r="H122" i="53" s="1"/>
  <c r="H46" i="50"/>
  <c r="H122" i="50" s="1"/>
  <c r="G46" i="45"/>
  <c r="G122" i="45" s="1"/>
  <c r="H46" i="39"/>
  <c r="H122" i="39" s="1"/>
  <c r="F46" i="33"/>
  <c r="F122" i="33" s="1"/>
  <c r="F46" i="54"/>
  <c r="F122" i="54" s="1"/>
  <c r="F46" i="51"/>
  <c r="F122" i="51" s="1"/>
  <c r="H46" i="42"/>
  <c r="H122" i="42" s="1"/>
  <c r="F46" i="37"/>
  <c r="F122" i="37" s="1"/>
  <c r="H46" i="36"/>
  <c r="H122" i="36" s="1"/>
  <c r="H46" i="30"/>
  <c r="H122" i="30" s="1"/>
  <c r="F46" i="27"/>
  <c r="F122" i="27" s="1"/>
  <c r="H46" i="19"/>
  <c r="H122" i="19" s="1"/>
  <c r="H46" i="16"/>
  <c r="H122" i="16" s="1"/>
  <c r="G46" i="15"/>
  <c r="G122" i="15" s="1"/>
  <c r="G46" i="12"/>
  <c r="G122" i="12" s="1"/>
  <c r="F46" i="12"/>
  <c r="F122" i="12" s="1"/>
  <c r="F46" i="5"/>
  <c r="F122" i="5" s="1"/>
  <c r="H46" i="5"/>
  <c r="H122" i="5" s="1"/>
  <c r="G46" i="54"/>
  <c r="G122" i="54" s="1"/>
  <c r="G46" i="47"/>
  <c r="G122" i="47" s="1"/>
  <c r="F46" i="40"/>
  <c r="F122" i="40" s="1"/>
  <c r="G46" i="39"/>
  <c r="G122" i="39" s="1"/>
  <c r="F46" i="25"/>
  <c r="F122" i="25" s="1"/>
  <c r="H46" i="25"/>
  <c r="H122" i="25" s="1"/>
  <c r="F46" i="22"/>
  <c r="F122" i="22" s="1"/>
  <c r="F46" i="19"/>
  <c r="F122" i="19" s="1"/>
  <c r="H46" i="15"/>
  <c r="H122" i="15" s="1"/>
  <c r="H46" i="12"/>
  <c r="H122" i="12" s="1"/>
  <c r="G46" i="11"/>
  <c r="G122" i="11" s="1"/>
  <c r="G46" i="8"/>
  <c r="G122" i="8" s="1"/>
  <c r="F46" i="8"/>
  <c r="F122" i="8" s="1"/>
  <c r="G31" i="41"/>
  <c r="F31" i="38"/>
  <c r="H31" i="36"/>
  <c r="G31" i="33"/>
  <c r="F31" i="30"/>
  <c r="H31" i="28"/>
  <c r="G31" i="25"/>
  <c r="F31" i="22"/>
  <c r="H31" i="20"/>
  <c r="G31" i="17"/>
  <c r="F31" i="14"/>
  <c r="H31" i="12"/>
  <c r="G31" i="9"/>
  <c r="F31" i="6"/>
  <c r="H31" i="4"/>
  <c r="F31" i="35"/>
  <c r="H31" i="33"/>
  <c r="G31" i="30"/>
  <c r="F31" i="27"/>
  <c r="H31" i="25"/>
  <c r="G31" i="22"/>
  <c r="F31" i="19"/>
  <c r="H31" i="17"/>
  <c r="G31" i="14"/>
  <c r="F31" i="11"/>
  <c r="H31" i="9"/>
  <c r="G31" i="6"/>
  <c r="F31" i="3"/>
  <c r="H31" i="54"/>
  <c r="H31" i="46"/>
  <c r="F31" i="40"/>
  <c r="G31" i="35"/>
  <c r="F31" i="32"/>
  <c r="F31" i="24"/>
  <c r="G31" i="19"/>
  <c r="H31" i="14"/>
  <c r="H44" i="14" s="1"/>
  <c r="G31" i="11"/>
  <c r="F31" i="8"/>
  <c r="H31" i="6"/>
  <c r="G31" i="3"/>
  <c r="F31" i="1"/>
  <c r="G31" i="51"/>
  <c r="F31" i="48"/>
  <c r="G31" i="43"/>
  <c r="H31" i="38"/>
  <c r="H31" i="30"/>
  <c r="G31" i="27"/>
  <c r="H31" i="22"/>
  <c r="H44" i="22" s="1"/>
  <c r="F31" i="16"/>
  <c r="H31" i="3"/>
  <c r="H44" i="23" l="1"/>
  <c r="G44" i="44"/>
  <c r="H44" i="2"/>
  <c r="H44" i="38"/>
  <c r="H44" i="36"/>
  <c r="H44" i="46"/>
  <c r="F44" i="35"/>
  <c r="H44" i="8"/>
  <c r="F44" i="50"/>
  <c r="F44" i="28"/>
  <c r="G44" i="23"/>
  <c r="G44" i="24"/>
  <c r="G44" i="53"/>
  <c r="F44" i="55"/>
  <c r="F44" i="15"/>
  <c r="H44" i="13"/>
  <c r="G44" i="17"/>
  <c r="H44" i="43"/>
  <c r="F44" i="47"/>
  <c r="G44" i="1"/>
  <c r="F44" i="26"/>
  <c r="H44" i="24"/>
  <c r="H44" i="27"/>
  <c r="F44" i="17"/>
  <c r="G44" i="18"/>
  <c r="G44" i="20"/>
  <c r="G44" i="8"/>
  <c r="G44" i="22"/>
  <c r="F44" i="42"/>
  <c r="F44" i="51"/>
  <c r="H44" i="21"/>
  <c r="H44" i="3"/>
  <c r="F44" i="3"/>
  <c r="G44" i="41"/>
  <c r="G44" i="4"/>
  <c r="F44" i="6"/>
  <c r="H44" i="9"/>
  <c r="F44" i="4"/>
  <c r="H44" i="6"/>
  <c r="H44" i="12"/>
  <c r="F44" i="18"/>
  <c r="F44" i="23"/>
  <c r="F44" i="41"/>
  <c r="H44" i="51"/>
  <c r="F44" i="37"/>
  <c r="F44" i="54"/>
  <c r="F44" i="12"/>
  <c r="G44" i="45"/>
  <c r="H44" i="37"/>
  <c r="H44" i="10"/>
  <c r="H44" i="47"/>
  <c r="F44" i="7"/>
  <c r="G44" i="52"/>
  <c r="H44" i="17"/>
  <c r="H44" i="54"/>
  <c r="G44" i="5"/>
  <c r="G44" i="32"/>
  <c r="H44" i="25"/>
  <c r="G44" i="25"/>
  <c r="H44" i="5"/>
  <c r="G44" i="40"/>
  <c r="F44" i="2"/>
  <c r="F44" i="27"/>
  <c r="G44" i="37"/>
  <c r="F44" i="9"/>
  <c r="H44" i="45"/>
  <c r="G44" i="35"/>
  <c r="G44" i="30"/>
  <c r="F44" i="30"/>
  <c r="F44" i="13"/>
  <c r="H44" i="48"/>
  <c r="H44" i="42"/>
  <c r="G44" i="39"/>
  <c r="H44" i="26"/>
  <c r="F44" i="49"/>
  <c r="H44" i="32"/>
  <c r="F44" i="29"/>
  <c r="F44" i="40"/>
  <c r="G44" i="33"/>
  <c r="H44" i="41"/>
  <c r="H44" i="15"/>
  <c r="F44" i="52"/>
  <c r="F44" i="46"/>
  <c r="H44" i="19"/>
  <c r="H44" i="44"/>
  <c r="H44" i="40"/>
  <c r="G44" i="54"/>
  <c r="H44" i="53"/>
  <c r="F44" i="36"/>
  <c r="F44" i="43"/>
  <c r="G44" i="2"/>
  <c r="G44" i="3"/>
  <c r="G44" i="9"/>
  <c r="G44" i="16"/>
  <c r="F44" i="16"/>
  <c r="F44" i="38"/>
  <c r="H44" i="4"/>
  <c r="G44" i="27"/>
  <c r="G44" i="6"/>
  <c r="F44" i="11"/>
  <c r="G44" i="43"/>
  <c r="F44" i="14"/>
  <c r="G44" i="36"/>
  <c r="G44" i="29"/>
  <c r="G44" i="7"/>
  <c r="G44" i="34"/>
  <c r="H44" i="16"/>
  <c r="G44" i="13"/>
  <c r="F44" i="45"/>
  <c r="F44" i="31"/>
  <c r="H44" i="34"/>
  <c r="F44" i="34"/>
  <c r="G44" i="21"/>
  <c r="H44" i="18"/>
  <c r="F44" i="32"/>
  <c r="H44" i="52"/>
  <c r="G44" i="15"/>
  <c r="H44" i="7"/>
  <c r="G44" i="55"/>
  <c r="F44" i="25"/>
  <c r="F44" i="48"/>
  <c r="F44" i="19"/>
  <c r="G44" i="51"/>
  <c r="H44" i="20"/>
  <c r="F44" i="1"/>
  <c r="F44" i="8"/>
  <c r="F44" i="22"/>
  <c r="G44" i="11"/>
  <c r="F44" i="20"/>
  <c r="H44" i="30"/>
  <c r="H44" i="28"/>
  <c r="F44" i="5"/>
  <c r="G44" i="14"/>
  <c r="G44" i="19"/>
  <c r="H44" i="33"/>
  <c r="H44" i="39"/>
  <c r="F44" i="24"/>
  <c r="G44" i="47"/>
  <c r="G44" i="48"/>
  <c r="H44" i="55"/>
</calcChain>
</file>

<file path=xl/sharedStrings.xml><?xml version="1.0" encoding="utf-8"?>
<sst xmlns="http://schemas.openxmlformats.org/spreadsheetml/2006/main" count="4888" uniqueCount="174">
  <si>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</si>
  <si>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</si>
  <si>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</si>
  <si>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</si>
  <si>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</si>
  <si>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</si>
  <si>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</si>
  <si>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</si>
  <si>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</si>
  <si>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</si>
  <si>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</si>
  <si>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</si>
  <si>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</si>
  <si>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</si>
  <si>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</si>
  <si>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</si>
  <si>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</si>
  <si>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</si>
  <si>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</si>
  <si>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</si>
  <si>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</si>
  <si>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</si>
  <si>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</si>
  <si>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</si>
  <si>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</si>
  <si>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</si>
  <si>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</si>
  <si>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</si>
  <si>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</si>
  <si>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</si>
  <si>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</si>
  <si>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</si>
  <si>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</si>
  <si>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</si>
  <si>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</si>
  <si>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</si>
  <si>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</si>
  <si>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</si>
  <si>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</si>
  <si>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</si>
  <si>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</si>
  <si>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</si>
  <si>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</si>
  <si>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DC21   Ugu</t>
  </si>
  <si>
    <t xml:space="preserve"> </t>
  </si>
  <si>
    <t xml:space="preserve">  Breakdown of Equitable Share for district municipalities authorised for services</t>
  </si>
  <si>
    <t xml:space="preserve">       Water</t>
  </si>
  <si>
    <t>KZN212 : Umdoni</t>
  </si>
  <si>
    <t>KZN213 : Umzumbe</t>
  </si>
  <si>
    <t>KZN214 : uMuziwabantu</t>
  </si>
  <si>
    <t>KZN216 : Ray Nkonyeni</t>
  </si>
  <si>
    <t xml:space="preserve">       Sanitation</t>
  </si>
  <si>
    <t xml:space="preserve">  Breakdown of MIG allocations for district municipalities authorised for services</t>
  </si>
  <si>
    <t xml:space="preserve">  Breakdown of WSIG allocations for district municipalities authorised for services</t>
  </si>
  <si>
    <t xml:space="preserve">
C DC22   uMgungundlovu</t>
  </si>
  <si>
    <t>KZN221 : uMshwathi</t>
  </si>
  <si>
    <t>KZN222 : uMngeni</t>
  </si>
  <si>
    <t>KZN223 : Mpofana</t>
  </si>
  <si>
    <t>KZN224 : Impendle</t>
  </si>
  <si>
    <t>KZN226 : Mkhambathini</t>
  </si>
  <si>
    <t>KZN227 : Richmond</t>
  </si>
  <si>
    <t xml:space="preserve">
C DC23   Uthukela</t>
  </si>
  <si>
    <t>KZN235 : Okhahlamba</t>
  </si>
  <si>
    <t>KZN237 : Inkosi Langalibalele</t>
  </si>
  <si>
    <t>KZN238 : Alfred Duma</t>
  </si>
  <si>
    <t xml:space="preserve">  Breakdown of WSIG (6b) allocations for district municipalities authorised for services</t>
  </si>
  <si>
    <t xml:space="preserve">
C DC24   Umzinyathi</t>
  </si>
  <si>
    <t>KZN241 : Endumeni</t>
  </si>
  <si>
    <t>KZN242 : Nquthu</t>
  </si>
  <si>
    <t>KZN244 : Msinga</t>
  </si>
  <si>
    <t>KZN245 : Umvoti</t>
  </si>
  <si>
    <t xml:space="preserve">
C DC25   Amajuba</t>
  </si>
  <si>
    <t>KZN253 : Emadlangeni</t>
  </si>
  <si>
    <t>KZN254 : Dannhauser</t>
  </si>
  <si>
    <t xml:space="preserve">
C DC26   Zululand</t>
  </si>
  <si>
    <t>KZN261 : eDumbe</t>
  </si>
  <si>
    <t>KZN262 : uPhongolo</t>
  </si>
  <si>
    <t>KZN263 : Abaqulusi</t>
  </si>
  <si>
    <t>KZN265 : Nongoma</t>
  </si>
  <si>
    <t>KZN266 : Ulundi</t>
  </si>
  <si>
    <t xml:space="preserve">
C DC27   Umkhanyakude</t>
  </si>
  <si>
    <t>KZN271 : Umhlabuyalingana</t>
  </si>
  <si>
    <t>KZN272 : Jozini</t>
  </si>
  <si>
    <t>KZN275 : Mtubatuba</t>
  </si>
  <si>
    <t>KZN276 : Hlabisa Big Five</t>
  </si>
  <si>
    <t xml:space="preserve">
C DC28   King Cetshwayo</t>
  </si>
  <si>
    <t>KZN281 : Mfolozi</t>
  </si>
  <si>
    <t>KZN284 : uMlalazi</t>
  </si>
  <si>
    <t>KZN285 : Mthonjaneni</t>
  </si>
  <si>
    <t>KZN286 : Nkandla</t>
  </si>
  <si>
    <t xml:space="preserve">
C DC29   iLembe</t>
  </si>
  <si>
    <t>KZN291 : Mandeni</t>
  </si>
  <si>
    <t>KZN292 : KwaDukuza</t>
  </si>
  <si>
    <t>KZN293 : Ndwedwe</t>
  </si>
  <si>
    <t>KZN294 : Maphumulo</t>
  </si>
  <si>
    <t xml:space="preserve">
C DC43   Harry Gwala</t>
  </si>
  <si>
    <t>KZN433 : Greater Kokstad</t>
  </si>
  <si>
    <t>KZN434 : Johannes Phumani Phungula</t>
  </si>
  <si>
    <t>KZN435 : Umzimkhulu</t>
  </si>
  <si>
    <t>KZN436 : Dr Nkosazana Dlamini Zuma</t>
  </si>
  <si>
    <t xml:space="preserve">
A ETH    eThekwini</t>
  </si>
  <si>
    <t xml:space="preserve">
B KZN212 Umdoni</t>
  </si>
  <si>
    <t xml:space="preserve">
B KZN213 Umzumbe</t>
  </si>
  <si>
    <t xml:space="preserve">
B KZN214 uMuziwabantu</t>
  </si>
  <si>
    <t xml:space="preserve">
B KZN216 Ray Nkonyeni</t>
  </si>
  <si>
    <t xml:space="preserve">
B KZN221 uMshwathi</t>
  </si>
  <si>
    <t xml:space="preserve">
B KZN222 uMngeni</t>
  </si>
  <si>
    <t xml:space="preserve">
B KZN223 Mpofana</t>
  </si>
  <si>
    <t xml:space="preserve">
B KZN224 Impendle</t>
  </si>
  <si>
    <t xml:space="preserve">
B KZN225 Msunduzi</t>
  </si>
  <si>
    <t xml:space="preserve">
B KZN226 Mkhambathini</t>
  </si>
  <si>
    <t xml:space="preserve">
B KZN227 Richmond</t>
  </si>
  <si>
    <t xml:space="preserve">
B KZN235 Okhahlamba</t>
  </si>
  <si>
    <t xml:space="preserve">
B KZN237 Inkosi Langalibalele</t>
  </si>
  <si>
    <t xml:space="preserve">
B KZN238 Alfred Duma</t>
  </si>
  <si>
    <t xml:space="preserve">
B KZN241 Endumeni</t>
  </si>
  <si>
    <t xml:space="preserve">
B KZN242 Nquthu</t>
  </si>
  <si>
    <t xml:space="preserve">
B KZN244 Msinga</t>
  </si>
  <si>
    <t xml:space="preserve">
B KZN245 Umvoti</t>
  </si>
  <si>
    <t xml:space="preserve">
B KZN252 Newcastle</t>
  </si>
  <si>
    <t xml:space="preserve">
B KZN253 Emadlangeni</t>
  </si>
  <si>
    <t xml:space="preserve">
B KZN254 Dannhauser</t>
  </si>
  <si>
    <t xml:space="preserve">
B KZN261 eDumbe</t>
  </si>
  <si>
    <t xml:space="preserve">
B KZN262 uPhongolo</t>
  </si>
  <si>
    <t xml:space="preserve">
B KZN263 Abaqulusi</t>
  </si>
  <si>
    <t xml:space="preserve">
B KZN265 Nongoma</t>
  </si>
  <si>
    <t xml:space="preserve">
B KZN266 Ulundi</t>
  </si>
  <si>
    <t xml:space="preserve">
B KZN271 Umhlabuyalingana</t>
  </si>
  <si>
    <t xml:space="preserve">
B KZN272 Jozini</t>
  </si>
  <si>
    <t xml:space="preserve">
B KZN275 Mtubatuba</t>
  </si>
  <si>
    <t xml:space="preserve">
B KZN276 Hlabisa Big Five</t>
  </si>
  <si>
    <t xml:space="preserve">
B KZN281 Mfolozi</t>
  </si>
  <si>
    <t xml:space="preserve">
B KZN282 uMhlathuze</t>
  </si>
  <si>
    <t xml:space="preserve">
B KZN284 uMlalazi</t>
  </si>
  <si>
    <t xml:space="preserve">
B KZN285 Mthonjaneni</t>
  </si>
  <si>
    <t xml:space="preserve">
B KZN286 Nkandla</t>
  </si>
  <si>
    <t xml:space="preserve">
B KZN291 Mandeni</t>
  </si>
  <si>
    <t xml:space="preserve">
B KZN292 KwaDukuza</t>
  </si>
  <si>
    <t xml:space="preserve">
B KZN293 Ndwedwe</t>
  </si>
  <si>
    <t xml:space="preserve">
B KZN294 Maphumulo</t>
  </si>
  <si>
    <t xml:space="preserve">
B KZN433 Greater Kokstad</t>
  </si>
  <si>
    <t xml:space="preserve">
B KZN434 Johannes Phumani Phungula</t>
  </si>
  <si>
    <t xml:space="preserve">
B KZN435 Umzimkhulu</t>
  </si>
  <si>
    <t xml:space="preserve">
B KZN436 Dr Nkosazana Dlamini Zuma</t>
  </si>
  <si>
    <t>Transfers from Provincial Departments</t>
  </si>
  <si>
    <t>Municipal Allocations from Provincial Departments</t>
  </si>
  <si>
    <t>of which</t>
  </si>
  <si>
    <t>Total: Transfers from Provincial Departments</t>
  </si>
  <si>
    <t>Economic Development, Tourism and Environmental Affairs</t>
  </si>
  <si>
    <t>Informal Trader Infrastructure</t>
  </si>
  <si>
    <t>Informal Trader Infrastructure (Unallocated)</t>
  </si>
  <si>
    <t>Municipal Employment Initiative</t>
  </si>
  <si>
    <t>Municipal Employment Initiative (Unallocated)</t>
  </si>
  <si>
    <t>Redtape Reduction (Unallocated)</t>
  </si>
  <si>
    <t>Transformative River Management Programme(Unallocated)</t>
  </si>
  <si>
    <t>Human Settlements</t>
  </si>
  <si>
    <t>Operational Costs - Accredited Municipalities</t>
  </si>
  <si>
    <t>Infrastructure - Sport and Recreation Infrastructure</t>
  </si>
  <si>
    <t>Maintenance grant</t>
  </si>
  <si>
    <t>Operational costs of art centres</t>
  </si>
  <si>
    <t>Museum subsidies</t>
  </si>
  <si>
    <t>Provincialisation of libraries</t>
  </si>
  <si>
    <t>Community Library Services grant</t>
  </si>
  <si>
    <t>Redtape Reduction</t>
  </si>
  <si>
    <t>Balele Abbatoir</t>
  </si>
  <si>
    <t>Airports</t>
  </si>
  <si>
    <t>Informal Enterprise Suport Programme</t>
  </si>
  <si>
    <t>Beach Development (Unallocated)</t>
  </si>
  <si>
    <t>Green and Smart Municipality Competition(Unallocated)</t>
  </si>
  <si>
    <t>Planned expenditure from HSDG - Level one or two Accredited Municipalitiies</t>
  </si>
  <si>
    <t>Planned expenditure from ISUPG - level one or two Accredited Municipalities</t>
  </si>
  <si>
    <t>Department of Sports, Arts and Culture</t>
  </si>
  <si>
    <t>Municipal Excellence Awards (Unallocated)</t>
  </si>
  <si>
    <t>Co-operative Governance and Traditional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</si>
</sst>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3" x14ac:knownFonts="1">
    <font>
      <sz val="10"/>
      <color rgb="FF000000"/>
      <name val="ARIAL"/>
    </font>
    <font>
      <b/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5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2" xfId="0" applyFont="1" applyBorder="1" applyAlignment="1">
      <alignment horizontal="left" wrapText="1" indent="1"/>
    </xf>
    <xf numFmtId="164" fontId="5" fillId="0" borderId="2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6" fillId="0" borderId="3" xfId="0" applyFont="1" applyBorder="1" applyAlignment="1">
      <alignment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165" fontId="0" fillId="0" borderId="9" xfId="0" applyNumberFormat="1" applyBorder="1" applyAlignment="1">
      <alignment horizontal="right"/>
    </xf>
    <xf numFmtId="165" fontId="5" fillId="0" borderId="9" xfId="0" applyNumberFormat="1" applyFont="1" applyBorder="1" applyAlignment="1">
      <alignment horizontal="right" vertical="center"/>
    </xf>
    <xf numFmtId="0" fontId="0" fillId="0" borderId="8" xfId="0" applyBorder="1"/>
    <xf numFmtId="165" fontId="12" fillId="0" borderId="6" xfId="0" applyNumberFormat="1" applyFont="1" applyBorder="1" applyAlignment="1">
      <alignment horizontal="right"/>
    </xf>
    <xf numFmtId="165" fontId="10" fillId="0" borderId="13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65" fontId="0" fillId="0" borderId="14" xfId="0" applyNumberForma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left" wrapText="1"/>
    </xf>
    <xf numFmtId="165" fontId="10" fillId="2" borderId="0" xfId="0" applyNumberFormat="1" applyFont="1" applyFill="1" applyAlignment="1">
      <alignment horizontal="right" vertical="center"/>
    </xf>
    <xf numFmtId="165" fontId="10" fillId="2" borderId="9" xfId="0" applyNumberFormat="1" applyFont="1" applyFill="1" applyBorder="1" applyAlignment="1">
      <alignment horizontal="right" vertical="center"/>
    </xf>
    <xf numFmtId="165" fontId="0" fillId="0" borderId="6" xfId="0" applyNumberFormat="1" applyBorder="1" applyAlignment="1">
      <alignment horizontal="right"/>
    </xf>
    <xf numFmtId="0" fontId="0" fillId="0" borderId="0" xfId="0" applyBorder="1"/>
    <xf numFmtId="165" fontId="0" fillId="0" borderId="0" xfId="0" applyNumberFormat="1" applyBorder="1" applyAlignment="1">
      <alignment horizontal="right"/>
    </xf>
    <xf numFmtId="165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253"/>
  <sheetViews>
    <sheetView showGridLines="0" tabSelected="1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21195588000</v>
      </c>
      <c r="G5" s="3">
        <v>21941760000</v>
      </c>
      <c r="H5" s="3">
        <v>22722117000</v>
      </c>
    </row>
    <row r="6" spans="5:8" ht="13" x14ac:dyDescent="0.3">
      <c r="E6" s="22" t="s">
        <v>9</v>
      </c>
      <c r="F6" s="3">
        <f>SUM(ETH!F6)</f>
        <v>4098377000</v>
      </c>
      <c r="G6" s="3"/>
      <c r="H6" s="3"/>
    </row>
    <row r="7" spans="5:8" ht="14" x14ac:dyDescent="0.3">
      <c r="E7" s="20" t="s">
        <v>10</v>
      </c>
      <c r="F7" s="23">
        <f>SUM(F8:F20)</f>
        <v>9546718000</v>
      </c>
      <c r="G7" s="23">
        <f>SUM(G8:G20)</f>
        <v>10228220000</v>
      </c>
      <c r="H7" s="23">
        <f>SUM(H8:H20)</f>
        <v>10830074000</v>
      </c>
    </row>
    <row r="8" spans="5:8" ht="13" x14ac:dyDescent="0.3">
      <c r="E8" s="24" t="s">
        <v>11</v>
      </c>
      <c r="F8" s="9">
        <v>3860719000</v>
      </c>
      <c r="G8" s="9">
        <v>4204207000</v>
      </c>
      <c r="H8" s="9">
        <v>4337274000</v>
      </c>
    </row>
    <row r="9" spans="5:8" ht="13" x14ac:dyDescent="0.3">
      <c r="E9" s="24" t="s">
        <v>12</v>
      </c>
      <c r="F9" s="9">
        <v>508858000</v>
      </c>
      <c r="G9" s="9">
        <v>451707000</v>
      </c>
      <c r="H9" s="9">
        <v>372520000</v>
      </c>
    </row>
    <row r="10" spans="5:8" ht="13" x14ac:dyDescent="0.3">
      <c r="E10" s="24" t="s">
        <v>13</v>
      </c>
      <c r="F10" s="25">
        <v>545700000</v>
      </c>
      <c r="G10" s="25">
        <v>520273000</v>
      </c>
      <c r="H10" s="25">
        <v>519829000</v>
      </c>
    </row>
    <row r="11" spans="5:8" ht="13" x14ac:dyDescent="0.3">
      <c r="E11" s="24" t="s">
        <v>14</v>
      </c>
      <c r="F11" s="9">
        <v>369720000</v>
      </c>
      <c r="G11" s="9">
        <v>404595000</v>
      </c>
      <c r="H11" s="9">
        <v>425421000</v>
      </c>
    </row>
    <row r="12" spans="5:8" ht="13" x14ac:dyDescent="0.3">
      <c r="E12" s="24" t="s">
        <v>15</v>
      </c>
      <c r="F12" s="9">
        <v>65239000</v>
      </c>
      <c r="G12" s="9">
        <v>42637000</v>
      </c>
      <c r="H12" s="9"/>
    </row>
    <row r="13" spans="5:8" ht="13" x14ac:dyDescent="0.3">
      <c r="E13" s="24" t="s">
        <v>16</v>
      </c>
      <c r="F13" s="25">
        <v>1367522000</v>
      </c>
      <c r="G13" s="25">
        <v>1518954000</v>
      </c>
      <c r="H13" s="25">
        <v>1920555000</v>
      </c>
    </row>
    <row r="14" spans="5:8" ht="13" x14ac:dyDescent="0.3">
      <c r="E14" s="24" t="s">
        <v>17</v>
      </c>
      <c r="F14" s="25">
        <v>29500000</v>
      </c>
      <c r="G14" s="25">
        <v>30677000</v>
      </c>
      <c r="H14" s="25">
        <v>31631000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549441000</v>
      </c>
      <c r="G16" s="9">
        <v>616556000</v>
      </c>
      <c r="H16" s="9">
        <v>694239000</v>
      </c>
    </row>
    <row r="17" spans="5:8" ht="13" x14ac:dyDescent="0.3">
      <c r="E17" s="24" t="s">
        <v>20</v>
      </c>
      <c r="F17" s="9">
        <v>1116221000</v>
      </c>
      <c r="G17" s="9">
        <v>1233798000</v>
      </c>
      <c r="H17" s="9">
        <v>1286345000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365341000</v>
      </c>
      <c r="G19" s="9">
        <v>316901000</v>
      </c>
      <c r="H19" s="9">
        <v>326749000</v>
      </c>
    </row>
    <row r="20" spans="5:8" ht="13" x14ac:dyDescent="0.3">
      <c r="E20" s="24" t="s">
        <v>23</v>
      </c>
      <c r="F20" s="9">
        <v>768457000</v>
      </c>
      <c r="G20" s="9">
        <v>887915000</v>
      </c>
      <c r="H20" s="9">
        <v>915511000</v>
      </c>
    </row>
    <row r="21" spans="5:8" ht="14" x14ac:dyDescent="0.3">
      <c r="E21" s="20" t="s">
        <v>24</v>
      </c>
      <c r="F21" s="3">
        <f>SUM(F22:F30)</f>
        <v>285150000</v>
      </c>
      <c r="G21" s="3">
        <f>SUM(G22:G30)</f>
        <v>163229000</v>
      </c>
      <c r="H21" s="3">
        <f>SUM(H22:H30)</f>
        <v>173900000</v>
      </c>
    </row>
    <row r="22" spans="5:8" ht="13" x14ac:dyDescent="0.3">
      <c r="E22" s="24" t="s">
        <v>25</v>
      </c>
      <c r="F22" s="25">
        <v>125200000</v>
      </c>
      <c r="G22" s="25">
        <v>130300000</v>
      </c>
      <c r="H22" s="25">
        <v>134900000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128950000</v>
      </c>
      <c r="G24" s="9"/>
      <c r="H24" s="9"/>
    </row>
    <row r="25" spans="5:8" ht="13" x14ac:dyDescent="0.3">
      <c r="E25" s="24" t="s">
        <v>28</v>
      </c>
      <c r="F25" s="9">
        <v>31000000</v>
      </c>
      <c r="G25" s="9">
        <v>32929000</v>
      </c>
      <c r="H25" s="9">
        <v>39000000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35125833000</v>
      </c>
      <c r="G31" s="16">
        <f>+G5+G6+G7+G21</f>
        <v>32333209000</v>
      </c>
      <c r="H31" s="16">
        <f>+H5+H6+H7+H21</f>
        <v>33726091000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978388000</v>
      </c>
      <c r="G33" s="3">
        <f>SUM(G34:G40)</f>
        <v>1064568000</v>
      </c>
      <c r="H33" s="3">
        <f>SUM(H34:H40)</f>
        <v>1107436000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367658000</v>
      </c>
      <c r="G35" s="9">
        <v>602936000</v>
      </c>
      <c r="H35" s="9">
        <v>624767000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450730000</v>
      </c>
      <c r="G38" s="9">
        <v>461632000</v>
      </c>
      <c r="H38" s="9">
        <v>482669000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>
        <v>160000000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978388000</v>
      </c>
      <c r="G43" s="29">
        <f>+G33+G41</f>
        <v>1064568000</v>
      </c>
      <c r="H43" s="29">
        <f>+H33+H41</f>
        <v>1107436000</v>
      </c>
    </row>
    <row r="44" spans="5:8" ht="14" x14ac:dyDescent="0.3">
      <c r="E44" s="30" t="s">
        <v>42</v>
      </c>
      <c r="F44" s="31">
        <f>+F31+F43</f>
        <v>36104221000</v>
      </c>
      <c r="G44" s="31">
        <f>+G31+G43</f>
        <v>33397777000</v>
      </c>
      <c r="H44" s="31">
        <f>+H31+H43</f>
        <v>34833527000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1515062000</v>
      </c>
      <c r="G46" s="23">
        <f>SUM(G48+G55+G62+G67+G75+G81+G87+G93+G99+G105+G111+G117)</f>
        <v>1391260000</v>
      </c>
      <c r="H46" s="23">
        <f>SUM(H48+H55+H62+H67+H75+H81+H87+H93+H99+H105+H111+H117)</f>
        <v>1523038000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38300000</v>
      </c>
      <c r="G48" s="3">
        <f t="shared" ref="G48:H48" si="0">SUM(G49:G60)</f>
        <v>34100000</v>
      </c>
      <c r="H48" s="3">
        <f t="shared" si="0"/>
        <v>31500000</v>
      </c>
    </row>
    <row r="49" spans="5:9" x14ac:dyDescent="0.25">
      <c r="E49" s="4" t="s">
        <v>149</v>
      </c>
      <c r="F49" s="38">
        <f>SUM('DC21'!F49,'DC22'!F49,'DC23'!F49,'DC24'!F49,'DC25'!F49,'DC26'!F49,'DC27'!F49,'DC28'!F49,'DC29'!F49,'DC43'!F49,ETH!F49,'KZN212'!F49,'KZN213'!F49,'KZN214'!F49,'KZN216'!F49,'KZN221'!F49,'KZN222'!F49,'KZN223'!F49,'KZN224'!F49,'KZN225'!F49,'KZN226'!F49,'KZN227'!F49,'KZN235'!F49,'KZN237'!F49,'KZN238'!F49,'KZN241'!F49,'KZN242'!F49,'KZN244'!F49,'KZN245'!F49,'KZN252'!F49,'KZN253'!F49,'KZN254'!F49,'KZN261'!F49,'KZN262'!F49,'KZN263'!F49,'KZN265'!F49,'KZN266'!F49,'KZN271'!F49,'KZN272'!F49,'KZN275'!F49,'KZN276'!F49,'KZN281'!F49,'KZN282'!F49,'KZN284'!F49,'KZN285'!F49,'KZN286'!F49,'KZN291'!F49,'KZN292'!F49,'KZN293'!F49,'KZN294'!F49,'KZN433'!F49,'KZN434'!F49,'KZN435'!F49,'KZN436'!F49)</f>
        <v>11800000</v>
      </c>
      <c r="G49" s="38">
        <f>SUM('DC21'!G49,'DC22'!G49,'DC23'!G49,'DC24'!G49,'DC25'!G49,'DC26'!G49,'DC27'!G49,'DC28'!G49,'DC29'!G49,'DC43'!G49,ETH!G49,'KZN212'!G49,'KZN213'!G49,'KZN214'!G49,'KZN216'!G49,'KZN221'!G49,'KZN222'!G49,'KZN223'!G49,'KZN224'!G49,'KZN225'!G49,'KZN226'!G49,'KZN227'!G49,'KZN235'!G49,'KZN237'!G49,'KZN238'!G49,'KZN241'!G49,'KZN242'!G49,'KZN244'!G49,'KZN245'!G49,'KZN252'!G49,'KZN253'!G49,'KZN254'!G49,'KZN261'!G49,'KZN262'!G49,'KZN263'!G49,'KZN265'!G49,'KZN266'!G49,'KZN271'!G49,'KZN272'!G49,'KZN275'!G49,'KZN276'!G49,'KZN281'!G49,'KZN282'!G49,'KZN284'!G49,'KZN285'!G49,'KZN286'!G49,'KZN291'!G49,'KZN292'!G49,'KZN293'!G49,'KZN294'!G49,'KZN433'!G49,'KZN434'!G49,'KZN435'!G49,'KZN436'!G49)</f>
        <v>0</v>
      </c>
      <c r="H49" s="38">
        <f>SUM('DC21'!H49,'DC22'!H49,'DC23'!H49,'DC24'!H49,'DC25'!H49,'DC26'!H49,'DC27'!H49,'DC28'!H49,'DC29'!H49,'DC43'!H49,ETH!H49,'KZN212'!H49,'KZN213'!H49,'KZN214'!H49,'KZN216'!H49,'KZN221'!H49,'KZN222'!H49,'KZN223'!H49,'KZN224'!H49,'KZN225'!H49,'KZN226'!H49,'KZN227'!H49,'KZN235'!H49,'KZN237'!H49,'KZN238'!H49,'KZN241'!H49,'KZN242'!H49,'KZN244'!H49,'KZN245'!H49,'KZN252'!H49,'KZN253'!H49,'KZN254'!H49,'KZN261'!H49,'KZN262'!H49,'KZN263'!H49,'KZN265'!H49,'KZN266'!H49,'KZN271'!H49,'KZN272'!H49,'KZN275'!H49,'KZN276'!H49,'KZN281'!H49,'KZN282'!H49,'KZN284'!H49,'KZN285'!H49,'KZN286'!H49,'KZN291'!H49,'KZN292'!H49,'KZN293'!H49,'KZN294'!H49,'KZN433'!H49,'KZN434'!H49,'KZN435'!H49,'KZN436'!H49)</f>
        <v>0</v>
      </c>
    </row>
    <row r="50" spans="5:9" x14ac:dyDescent="0.25">
      <c r="E50" s="4" t="s">
        <v>150</v>
      </c>
      <c r="F50" s="39">
        <v>3500000</v>
      </c>
      <c r="G50" s="39">
        <v>15000000</v>
      </c>
      <c r="H50" s="39">
        <v>12000000</v>
      </c>
      <c r="I50" s="9"/>
    </row>
    <row r="51" spans="5:9" x14ac:dyDescent="0.25">
      <c r="E51" s="4" t="s">
        <v>151</v>
      </c>
      <c r="F51" s="39">
        <f>SUM('DC21'!F51,'DC22'!F51,'DC23'!F51,'DC24'!F51,'DC25'!F51,'DC26'!F51,'DC27'!F51,'DC28'!F51,'DC29'!F51,'DC43'!F51,ETH!F51,'KZN212'!F51,'KZN213'!F51,'KZN214'!F51,'KZN216'!F51,'KZN221'!F51,'KZN222'!F51,'KZN223'!F51,'KZN224'!F51,'KZN225'!F51,'KZN226'!F51,'KZN227'!F51,'KZN235'!F51,'KZN237'!F51,'KZN238'!F51,'KZN241'!F51,'KZN242'!F51,'KZN244'!F51,'KZN245'!F51,'KZN252'!F51,'KZN253'!F51,'KZN254'!F51,'KZN261'!F51,'KZN262'!F51,'KZN263'!F51,'KZN265'!F51,'KZN266'!F51,'KZN271'!F51,'KZN272'!F51,'KZN275'!F51,'KZN276'!F51,'KZN281'!F51,'KZN282'!F51,'KZN284'!F51,'KZN285'!F51,'KZN286'!F51,'KZN291'!F51,'KZN292'!F51,'KZN293'!F51,'KZN294'!F51,'KZN433'!F51,'KZN434'!F51,'KZN435'!F51,'KZN436'!F51)</f>
        <v>6250000</v>
      </c>
      <c r="G51" s="39">
        <f>SUM('DC21'!G51,'DC22'!G51,'DC23'!G51,'DC24'!G51,'DC25'!G51,'DC26'!G51,'DC27'!G51,'DC28'!G51,'DC29'!G51,'DC43'!G51,ETH!G51,'KZN212'!G51,'KZN213'!G51,'KZN214'!G51,'KZN216'!G51,'KZN221'!G51,'KZN222'!G51,'KZN223'!G51,'KZN224'!G51,'KZN225'!G51,'KZN226'!G51,'KZN227'!G51,'KZN235'!G51,'KZN237'!G51,'KZN238'!G51,'KZN241'!G51,'KZN242'!G51,'KZN244'!G51,'KZN245'!G51,'KZN252'!G51,'KZN253'!G51,'KZN254'!G51,'KZN261'!G51,'KZN262'!G51,'KZN263'!G51,'KZN265'!G51,'KZN266'!G51,'KZN271'!G51,'KZN272'!G51,'KZN275'!G51,'KZN276'!G51,'KZN281'!G51,'KZN282'!G51,'KZN284'!G51,'KZN285'!G51,'KZN286'!G51,'KZN291'!G51,'KZN292'!G51,'KZN293'!G51,'KZN294'!G51,'KZN433'!G51,'KZN434'!G51,'KZN435'!G51,'KZN436'!G51)</f>
        <v>500000</v>
      </c>
      <c r="H51" s="39">
        <f>SUM('DC21'!H51,'DC22'!H51,'DC23'!H51,'DC24'!H51,'DC25'!H51,'DC26'!H51,'DC27'!H51,'DC28'!H51,'DC29'!H51,'DC43'!H51,ETH!H51,'KZN212'!H51,'KZN213'!H51,'KZN214'!H51,'KZN216'!H51,'KZN221'!H51,'KZN222'!H51,'KZN223'!H51,'KZN224'!H51,'KZN225'!H51,'KZN226'!H51,'KZN227'!H51,'KZN235'!H51,'KZN237'!H51,'KZN238'!H51,'KZN241'!H51,'KZN242'!H51,'KZN244'!H51,'KZN245'!H51,'KZN252'!H51,'KZN253'!H51,'KZN254'!H51,'KZN261'!H51,'KZN262'!H51,'KZN263'!H51,'KZN265'!H51,'KZN266'!H51,'KZN271'!H51,'KZN272'!H51,'KZN275'!H51,'KZN276'!H51,'KZN281'!H51,'KZN282'!H51,'KZN284'!H51,'KZN285'!H51,'KZN286'!H51,'KZN291'!H51,'KZN292'!H51,'KZN293'!H51,'KZN294'!H51,'KZN433'!H51,'KZN434'!H51,'KZN435'!H51,'KZN436'!H51)</f>
        <v>0</v>
      </c>
      <c r="I51" s="9"/>
    </row>
    <row r="52" spans="5:9" x14ac:dyDescent="0.25">
      <c r="E52" s="33" t="s">
        <v>152</v>
      </c>
      <c r="F52" s="39"/>
      <c r="G52" s="39">
        <v>6000000</v>
      </c>
      <c r="H52" s="39">
        <v>6000000</v>
      </c>
      <c r="I52" s="9"/>
    </row>
    <row r="53" spans="5:9" x14ac:dyDescent="0.25">
      <c r="E53" s="33" t="s">
        <v>163</v>
      </c>
      <c r="F53" s="39">
        <f>SUM('DC21'!F53,'DC22'!F53,'DC23'!F53,'DC24'!F53,'DC25'!F53,'DC26'!F53,'DC27'!F53,'DC28'!F53,'DC29'!F53,'DC43'!F53,ETH!F53,'KZN212'!F53,'KZN213'!F53,'KZN214'!F53,'KZN216'!F53,'KZN221'!F53,'KZN222'!F53,'KZN223'!F53,'KZN224'!F53,'KZN225'!F53,'KZN226'!F53,'KZN227'!F53,'KZN235'!F53,'KZN237'!F53,'KZN238'!F53,'KZN241'!F53,'KZN242'!F53,'KZN244'!F53,'KZN245'!F53,'KZN252'!F53,'KZN253'!F53,'KZN254'!F53,'KZN261'!F53,'KZN262'!F53,'KZN263'!F53,'KZN265'!F53,'KZN266'!F53,'KZN271'!F53,'KZN272'!F53,'KZN275'!F53,'KZN276'!F53,'KZN281'!F53,'KZN282'!F53,'KZN284'!F53,'KZN285'!F53,'KZN286'!F53,'KZN291'!F53,'KZN292'!F53,'KZN293'!F53,'KZN294'!F53,'KZN433'!F53,'KZN434'!F53,'KZN435'!F53,'KZN436'!F53)</f>
        <v>500000</v>
      </c>
      <c r="G53" s="39">
        <f>SUM('DC21'!G53,'DC22'!G53,'DC23'!G53,'DC24'!G53,'DC25'!G53,'DC26'!G53,'DC27'!G53,'DC28'!G53,'DC29'!G53,'DC43'!G53,ETH!G53,'KZN212'!G53,'KZN213'!G53,'KZN214'!G53,'KZN216'!G53,'KZN221'!G53,'KZN222'!G53,'KZN223'!G53,'KZN224'!G53,'KZN225'!G53,'KZN226'!G53,'KZN227'!G53,'KZN235'!G53,'KZN237'!G53,'KZN238'!G53,'KZN241'!G53,'KZN242'!G53,'KZN244'!G53,'KZN245'!G53,'KZN252'!G53,'KZN253'!G53,'KZN254'!G53,'KZN261'!G53,'KZN262'!G53,'KZN263'!G53,'KZN265'!G53,'KZN266'!G53,'KZN271'!G53,'KZN272'!G53,'KZN275'!G53,'KZN276'!G53,'KZN281'!G53,'KZN282'!G53,'KZN284'!G53,'KZN285'!G53,'KZN286'!G53,'KZN291'!G53,'KZN292'!G53,'KZN293'!G53,'KZN294'!G53,'KZN433'!G53,'KZN434'!G53,'KZN435'!G53,'KZN436'!G53)</f>
        <v>0</v>
      </c>
      <c r="H53" s="39">
        <f>SUM('DC21'!H53,'DC22'!H53,'DC23'!H53,'DC24'!H53,'DC25'!H53,'DC26'!H53,'DC27'!H53,'DC28'!H53,'DC29'!H53,'DC43'!H53,ETH!H53,'KZN212'!H53,'KZN213'!H53,'KZN214'!H53,'KZN216'!H53,'KZN221'!H53,'KZN222'!H53,'KZN223'!H53,'KZN224'!H53,'KZN225'!H53,'KZN226'!H53,'KZN227'!H53,'KZN235'!H53,'KZN237'!H53,'KZN238'!H53,'KZN241'!H53,'KZN242'!H53,'KZN244'!H53,'KZN245'!H53,'KZN252'!H53,'KZN253'!H53,'KZN254'!H53,'KZN261'!H53,'KZN262'!H53,'KZN263'!H53,'KZN265'!H53,'KZN266'!H53,'KZN271'!H53,'KZN272'!H53,'KZN275'!H53,'KZN276'!H53,'KZN281'!H53,'KZN282'!H53,'KZN284'!H53,'KZN285'!H53,'KZN286'!H53,'KZN291'!H53,'KZN292'!H53,'KZN293'!H53,'KZN294'!H53,'KZN433'!H53,'KZN434'!H53,'KZN435'!H53,'KZN436'!H53)</f>
        <v>0</v>
      </c>
      <c r="I53" s="14"/>
    </row>
    <row r="54" spans="5:9" x14ac:dyDescent="0.25">
      <c r="E54" s="33" t="s">
        <v>153</v>
      </c>
      <c r="F54" s="39">
        <v>1500000</v>
      </c>
      <c r="G54" s="40">
        <v>4500000</v>
      </c>
      <c r="H54" s="40">
        <v>4000000</v>
      </c>
      <c r="I54" s="14"/>
    </row>
    <row r="55" spans="5:9" ht="13" x14ac:dyDescent="0.25">
      <c r="E55" s="33" t="s">
        <v>164</v>
      </c>
      <c r="F55" s="39">
        <f>SUM('DC21'!F55,'DC22'!F55,'DC23'!F55,'DC24'!F55,'DC25'!F55,'DC26'!F55,'DC27'!F55,'DC28'!F55,'DC29'!F55,'DC43'!F55,ETH!F55,'KZN212'!F55,'KZN213'!F55,'KZN214'!F55,'KZN216'!F55,'KZN221'!F55,'KZN222'!F55,'KZN223'!F55,'KZN224'!F55,'KZN225'!F55,'KZN226'!F55,'KZN227'!F55,'KZN235'!F55,'KZN237'!F55,'KZN238'!F55,'KZN241'!F55,'KZN242'!F55,'KZN244'!F55,'KZN245'!F55,'KZN252'!F55,'KZN253'!F55,'KZN254'!F55,'KZN261'!F55,'KZN262'!F55,'KZN263'!F55,'KZN265'!F55,'KZN266'!F55,'KZN271'!F55,'KZN272'!F55,'KZN275'!F55,'KZN276'!F55,'KZN281'!F55,'KZN282'!F55,'KZN284'!F55,'KZN285'!F55,'KZN286'!F55,'KZN291'!F55,'KZN292'!F55,'KZN293'!F55,'KZN294'!F55,'KZN433'!F55,'KZN434'!F55,'KZN435'!F55,'KZN436'!F55)</f>
        <v>3000000</v>
      </c>
      <c r="G55" s="39">
        <f>SUM('DC21'!G55,'DC22'!G55,'DC23'!G55,'DC24'!G55,'DC25'!G55,'DC26'!G55,'DC27'!G55,'DC28'!G55,'DC29'!G55,'DC43'!G55,ETH!G55,'KZN212'!G55,'KZN213'!G55,'KZN214'!G55,'KZN216'!G55,'KZN221'!G55,'KZN222'!G55,'KZN223'!G55,'KZN224'!G55,'KZN225'!G55,'KZN226'!G55,'KZN227'!G55,'KZN235'!G55,'KZN237'!G55,'KZN238'!G55,'KZN241'!G55,'KZN242'!G55,'KZN244'!G55,'KZN245'!G55,'KZN252'!G55,'KZN253'!G55,'KZN254'!G55,'KZN261'!G55,'KZN262'!G55,'KZN263'!G55,'KZN265'!G55,'KZN266'!G55,'KZN271'!G55,'KZN272'!G55,'KZN275'!G55,'KZN276'!G55,'KZN281'!G55,'KZN282'!G55,'KZN284'!G55,'KZN285'!G55,'KZN286'!G55,'KZN291'!G55,'KZN292'!G55,'KZN293'!G55,'KZN294'!G55,'KZN433'!G55,'KZN434'!G55,'KZN435'!G55,'KZN436'!G55)</f>
        <v>4000000</v>
      </c>
      <c r="H55" s="39">
        <f>SUM('DC21'!H55,'DC22'!H55,'DC23'!H55,'DC24'!H55,'DC25'!H55,'DC26'!H55,'DC27'!H55,'DC28'!H55,'DC29'!H55,'DC43'!H55,ETH!H55,'KZN212'!H55,'KZN213'!H55,'KZN214'!H55,'KZN216'!H55,'KZN221'!H55,'KZN222'!H55,'KZN223'!H55,'KZN224'!H55,'KZN225'!H55,'KZN226'!H55,'KZN227'!H55,'KZN235'!H55,'KZN237'!H55,'KZN238'!H55,'KZN241'!H55,'KZN242'!H55,'KZN244'!H55,'KZN245'!H55,'KZN252'!H55,'KZN253'!H55,'KZN254'!H55,'KZN261'!H55,'KZN262'!H55,'KZN263'!H55,'KZN265'!H55,'KZN266'!H55,'KZN271'!H55,'KZN272'!H55,'KZN275'!H55,'KZN276'!H55,'KZN281'!H55,'KZN282'!H55,'KZN284'!H55,'KZN285'!H55,'KZN286'!H55,'KZN291'!H55,'KZN292'!H55,'KZN293'!H55,'KZN294'!H55,'KZN433'!H55,'KZN434'!H55,'KZN435'!H55,'KZN436'!H55)</f>
        <v>5000000</v>
      </c>
      <c r="I55" s="3"/>
    </row>
    <row r="56" spans="5:9" x14ac:dyDescent="0.25">
      <c r="E56" s="33" t="s">
        <v>165</v>
      </c>
      <c r="F56" s="39">
        <f>SUM('DC21'!F56,'DC22'!F56,'DC23'!F56,'DC24'!F56,'DC25'!F56,'DC26'!F56,'DC27'!F56,'DC28'!F56,'DC29'!F56,'DC43'!F56,ETH!F56,'KZN212'!F56,'KZN213'!F56,'KZN214'!F56,'KZN216'!F56,'KZN221'!F56,'KZN222'!F56,'KZN223'!F56,'KZN224'!F56,'KZN225'!F56,'KZN226'!F56,'KZN227'!F56,'KZN235'!F56,'KZN237'!F56,'KZN238'!F56,'KZN241'!F56,'KZN242'!F56,'KZN244'!F56,'KZN245'!F56,'KZN252'!F56,'KZN253'!F56,'KZN254'!F56,'KZN261'!F56,'KZN262'!F56,'KZN263'!F56,'KZN265'!F56,'KZN266'!F56,'KZN271'!F56,'KZN272'!F56,'KZN275'!F56,'KZN276'!F56,'KZN281'!F56,'KZN282'!F56,'KZN284'!F56,'KZN285'!F56,'KZN286'!F56,'KZN291'!F56,'KZN292'!F56,'KZN293'!F56,'KZN294'!F56,'KZN433'!F56,'KZN434'!F56,'KZN435'!F56,'KZN436'!F56)</f>
        <v>1850000</v>
      </c>
      <c r="G56" s="39">
        <f>SUM('DC21'!G56,'DC22'!G56,'DC23'!G56,'DC24'!G56,'DC25'!G56,'DC26'!G56,'DC27'!G56,'DC28'!G56,'DC29'!G56,'DC43'!G56,ETH!G56,'KZN212'!G56,'KZN213'!G56,'KZN214'!G56,'KZN216'!G56,'KZN221'!G56,'KZN222'!G56,'KZN223'!G56,'KZN224'!G56,'KZN225'!G56,'KZN226'!G56,'KZN227'!G56,'KZN235'!G56,'KZN237'!G56,'KZN238'!G56,'KZN241'!G56,'KZN242'!G56,'KZN244'!G56,'KZN245'!G56,'KZN252'!G56,'KZN253'!G56,'KZN254'!G56,'KZN261'!G56,'KZN262'!G56,'KZN263'!G56,'KZN265'!G56,'KZN266'!G56,'KZN271'!G56,'KZN272'!G56,'KZN275'!G56,'KZN276'!G56,'KZN281'!G56,'KZN282'!G56,'KZN284'!G56,'KZN285'!G56,'KZN286'!G56,'KZN291'!G56,'KZN292'!G56,'KZN293'!G56,'KZN294'!G56,'KZN433'!G56,'KZN434'!G56,'KZN435'!G56,'KZN436'!G56)</f>
        <v>2600000</v>
      </c>
      <c r="H56" s="39">
        <f>SUM('DC21'!H56,'DC22'!H56,'DC23'!H56,'DC24'!H56,'DC25'!H56,'DC26'!H56,'DC27'!H56,'DC28'!H56,'DC29'!H56,'DC43'!H56,ETH!H56,'KZN212'!H56,'KZN213'!H56,'KZN214'!H56,'KZN216'!H56,'KZN221'!H56,'KZN222'!H56,'KZN223'!H56,'KZN224'!H56,'KZN225'!H56,'KZN226'!H56,'KZN227'!H56,'KZN235'!H56,'KZN237'!H56,'KZN238'!H56,'KZN241'!H56,'KZN242'!H56,'KZN244'!H56,'KZN245'!H56,'KZN252'!H56,'KZN253'!H56,'KZN254'!H56,'KZN261'!H56,'KZN262'!H56,'KZN263'!H56,'KZN265'!H56,'KZN266'!H56,'KZN271'!H56,'KZN272'!H56,'KZN275'!H56,'KZN276'!H56,'KZN281'!H56,'KZN282'!H56,'KZN284'!H56,'KZN285'!H56,'KZN286'!H56,'KZN291'!H56,'KZN292'!H56,'KZN293'!H56,'KZN294'!H56,'KZN433'!H56,'KZN434'!H56,'KZN435'!H56,'KZN436'!H56)</f>
        <v>3000000</v>
      </c>
      <c r="I56" s="9"/>
    </row>
    <row r="57" spans="5:9" x14ac:dyDescent="0.25">
      <c r="E57" s="4" t="s">
        <v>166</v>
      </c>
      <c r="F57" s="39">
        <f>SUM('DC21'!F57,'DC22'!F57,'DC23'!F57,'DC24'!F57,'DC25'!F57,'DC26'!F57,'DC27'!F57,'DC28'!F57,'DC29'!F57,'DC43'!F57,ETH!F57,'KZN212'!F57,'KZN213'!F57,'KZN214'!F57,'KZN216'!F57,'KZN221'!F57,'KZN222'!F57,'KZN223'!F57,'KZN224'!F57,'KZN225'!F57,'KZN226'!F57,'KZN227'!F57,'KZN235'!F57,'KZN237'!F57,'KZN238'!F57,'KZN241'!F57,'KZN242'!F57,'KZN244'!F57,'KZN245'!F57,'KZN252'!F57,'KZN253'!F57,'KZN254'!F57,'KZN261'!F57,'KZN262'!F57,'KZN263'!F57,'KZN265'!F57,'KZN266'!F57,'KZN271'!F57,'KZN272'!F57,'KZN275'!F57,'KZN276'!F57,'KZN281'!F57,'KZN282'!F57,'KZN284'!F57,'KZN285'!F57,'KZN286'!F57,'KZN291'!F57,'KZN292'!F57,'KZN293'!F57,'KZN294'!F57,'KZN433'!F57,'KZN434'!F57,'KZN435'!F57,'KZN436'!F57)</f>
        <v>4900000</v>
      </c>
      <c r="G57" s="39">
        <f>SUM('DC21'!G57,'DC22'!G57,'DC23'!G57,'DC24'!G57,'DC25'!G57,'DC26'!G57,'DC27'!G57,'DC28'!G57,'DC29'!G57,'DC43'!G57,ETH!G57,'KZN212'!G57,'KZN213'!G57,'KZN214'!G57,'KZN216'!G57,'KZN221'!G57,'KZN222'!G57,'KZN223'!G57,'KZN224'!G57,'KZN225'!G57,'KZN226'!G57,'KZN227'!G57,'KZN235'!G57,'KZN237'!G57,'KZN238'!G57,'KZN241'!G57,'KZN242'!G57,'KZN244'!G57,'KZN245'!G57,'KZN252'!G57,'KZN253'!G57,'KZN254'!G57,'KZN261'!G57,'KZN262'!G57,'KZN263'!G57,'KZN265'!G57,'KZN266'!G57,'KZN271'!G57,'KZN272'!G57,'KZN275'!G57,'KZN276'!G57,'KZN281'!G57,'KZN282'!G57,'KZN284'!G57,'KZN285'!G57,'KZN286'!G57,'KZN291'!G57,'KZN292'!G57,'KZN293'!G57,'KZN294'!G57,'KZN433'!G57,'KZN434'!G57,'KZN435'!G57,'KZN436'!G57)</f>
        <v>0</v>
      </c>
      <c r="H57" s="39">
        <f>SUM('DC21'!H57,'DC22'!H57,'DC23'!H57,'DC24'!H57,'DC25'!H57,'DC26'!H57,'DC27'!H57,'DC28'!H57,'DC29'!H57,'DC43'!H57,ETH!H57,'KZN212'!H57,'KZN213'!H57,'KZN214'!H57,'KZN216'!H57,'KZN221'!H57,'KZN222'!H57,'KZN223'!H57,'KZN224'!H57,'KZN225'!H57,'KZN226'!H57,'KZN227'!H57,'KZN235'!H57,'KZN237'!H57,'KZN238'!H57,'KZN241'!H57,'KZN242'!H57,'KZN244'!H57,'KZN245'!H57,'KZN252'!H57,'KZN253'!H57,'KZN254'!H57,'KZN261'!H57,'KZN262'!H57,'KZN263'!H57,'KZN265'!H57,'KZN266'!H57,'KZN271'!H57,'KZN272'!H57,'KZN275'!H57,'KZN276'!H57,'KZN281'!H57,'KZN282'!H57,'KZN284'!H57,'KZN285'!H57,'KZN286'!H57,'KZN291'!H57,'KZN292'!H57,'KZN293'!H57,'KZN294'!H57,'KZN433'!H57,'KZN434'!H57,'KZN435'!H57,'KZN436'!H57)</f>
        <v>0</v>
      </c>
      <c r="I57" s="9"/>
    </row>
    <row r="58" spans="5:9" x14ac:dyDescent="0.25">
      <c r="E58" s="4" t="s">
        <v>167</v>
      </c>
      <c r="F58" s="39">
        <v>1000000</v>
      </c>
      <c r="G58" s="39">
        <v>1500000</v>
      </c>
      <c r="H58" s="39">
        <v>1500000</v>
      </c>
      <c r="I58" s="9"/>
    </row>
    <row r="59" spans="5:9" x14ac:dyDescent="0.25">
      <c r="E59" s="4" t="s">
        <v>154</v>
      </c>
      <c r="F59" s="39">
        <v>2000000</v>
      </c>
      <c r="G59" s="39"/>
      <c r="H59" s="39"/>
      <c r="I59" s="8"/>
    </row>
    <row r="60" spans="5:9" x14ac:dyDescent="0.25">
      <c r="E60" s="4" t="s">
        <v>168</v>
      </c>
      <c r="F60" s="11">
        <v>2000000</v>
      </c>
      <c r="G60" s="11"/>
      <c r="H60" s="11"/>
      <c r="I60" s="8"/>
    </row>
    <row r="61" spans="5:9" ht="13" x14ac:dyDescent="0.3">
      <c r="E61" s="4"/>
      <c r="F61" s="37"/>
      <c r="G61" s="14"/>
      <c r="H61" s="14"/>
    </row>
    <row r="62" spans="5:9" ht="13" x14ac:dyDescent="0.25">
      <c r="E62" s="2" t="s">
        <v>155</v>
      </c>
      <c r="F62" s="3">
        <f>SUM(F63:F65)</f>
        <v>1071021000</v>
      </c>
      <c r="G62" s="3">
        <f>SUM(G63:G65)</f>
        <v>943405000</v>
      </c>
      <c r="H62" s="3">
        <f>SUM(H63:H65)</f>
        <v>1071781000</v>
      </c>
    </row>
    <row r="63" spans="5:9" x14ac:dyDescent="0.25">
      <c r="E63" s="4" t="s">
        <v>156</v>
      </c>
      <c r="F63" s="5">
        <f>SUM('DC21'!F63,'DC22'!F63,'DC23'!F63,'DC24'!F63,'DC25'!F63,'DC26'!F63,'DC27'!F63,'DC28'!F63,'DC29'!F63,'DC43'!F63,ETH!F63,'KZN212'!F63,'KZN213'!F63,'KZN214'!F63,'KZN216'!F63,'KZN221'!F63,'KZN222'!F63,'KZN223'!F63,'KZN224'!F63,'KZN225'!F63,'KZN226'!F63,'KZN227'!F63,'KZN235'!F63,'KZN237'!F63,'KZN238'!F63,'KZN241'!F63,'KZN242'!F63,'KZN244'!F63,'KZN245'!F63,'KZN252'!F63,'KZN253'!F63,'KZN254'!F63,'KZN261'!F63,'KZN262'!F63,'KZN263'!F63,'KZN265'!F63,'KZN266'!F63,'KZN271'!F63,'KZN272'!F63,'KZN275'!F63,'KZN276'!F63,'KZN281'!F63,'KZN282'!F63,'KZN284'!F63,'KZN285'!F63,'KZN286'!F63,'KZN291'!F63,'KZN292'!F63,'KZN293'!F63,'KZN294'!F63,'KZN433'!F63,'KZN434'!F63,'KZN435'!F63,'KZN436'!F63)</f>
        <v>47036000</v>
      </c>
      <c r="G63" s="6">
        <f>SUM('DC21'!G63,'DC22'!G63,'DC23'!G63,'DC24'!G63,'DC25'!G63,'DC26'!G63,'DC27'!G63,'DC28'!G63,'DC29'!G63,'DC43'!G63,ETH!G63,'KZN212'!G63,'KZN213'!G63,'KZN214'!G63,'KZN216'!G63,'KZN221'!G63,'KZN222'!G63,'KZN223'!G63,'KZN224'!G63,'KZN225'!G63,'KZN226'!G63,'KZN227'!G63,'KZN235'!G63,'KZN237'!G63,'KZN238'!G63,'KZN241'!G63,'KZN242'!G63,'KZN244'!G63,'KZN245'!G63,'KZN252'!G63,'KZN253'!G63,'KZN254'!G63,'KZN261'!G63,'KZN262'!G63,'KZN263'!G63,'KZN265'!G63,'KZN266'!G63,'KZN271'!G63,'KZN272'!G63,'KZN275'!G63,'KZN276'!G63,'KZN281'!G63,'KZN282'!G63,'KZN284'!G63,'KZN285'!G63,'KZN286'!G63,'KZN291'!G63,'KZN292'!G63,'KZN293'!G63,'KZN294'!G63,'KZN433'!G63,'KZN434'!G63,'KZN435'!G63,'KZN436'!G63)</f>
        <v>47036000</v>
      </c>
      <c r="H63" s="7">
        <f>SUM('DC21'!H63,'DC22'!H63,'DC23'!H63,'DC24'!H63,'DC25'!H63,'DC26'!H63,'DC27'!H63,'DC28'!H63,'DC29'!H63,'DC43'!H63,ETH!H63,'KZN212'!H63,'KZN213'!H63,'KZN214'!H63,'KZN216'!H63,'KZN221'!H63,'KZN222'!H63,'KZN223'!H63,'KZN224'!H63,'KZN225'!H63,'KZN226'!H63,'KZN227'!H63,'KZN235'!H63,'KZN237'!H63,'KZN238'!H63,'KZN241'!H63,'KZN242'!H63,'KZN244'!H63,'KZN245'!H63,'KZN252'!H63,'KZN253'!H63,'KZN254'!H63,'KZN261'!H63,'KZN262'!H63,'KZN263'!H63,'KZN265'!H63,'KZN266'!H63,'KZN271'!H63,'KZN272'!H63,'KZN275'!H63,'KZN276'!H63,'KZN281'!H63,'KZN282'!H63,'KZN284'!H63,'KZN285'!H63,'KZN286'!H63,'KZN291'!H63,'KZN292'!H63,'KZN293'!H63,'KZN294'!H63,'KZN433'!H63,'KZN434'!H63,'KZN435'!H63,'KZN436'!H63)</f>
        <v>47036000</v>
      </c>
    </row>
    <row r="64" spans="5:9" x14ac:dyDescent="0.25">
      <c r="E64" s="4" t="s">
        <v>169</v>
      </c>
      <c r="F64" s="8">
        <f>SUM('DC21'!F64,'DC22'!F64,'DC23'!F64,'DC24'!F64,'DC25'!F64,'DC26'!F64,'DC27'!F64,'DC28'!F64,'DC29'!F64,'DC43'!F64,ETH!F64,'KZN212'!F64,'KZN213'!F64,'KZN214'!F64,'KZN216'!F64,'KZN221'!F64,'KZN222'!F64,'KZN223'!F64,'KZN224'!F64,'KZN225'!F64,'KZN226'!F64,'KZN227'!F64,'KZN235'!F64,'KZN237'!F64,'KZN238'!F64,'KZN241'!F64,'KZN242'!F64,'KZN244'!F64,'KZN245'!F64,'KZN252'!F64,'KZN253'!F64,'KZN254'!F64,'KZN261'!F64,'KZN262'!F64,'KZN263'!F64,'KZN265'!F64,'KZN266'!F64,'KZN271'!F64,'KZN272'!F64,'KZN275'!F64,'KZN276'!F64,'KZN281'!F64,'KZN282'!F64,'KZN284'!F64,'KZN285'!F64,'KZN286'!F64,'KZN291'!F64,'KZN292'!F64,'KZN293'!F64,'KZN294'!F64,'KZN433'!F64,'KZN434'!F64,'KZN435'!F64,'KZN436'!F64)</f>
        <v>793528000</v>
      </c>
      <c r="G64" s="9">
        <f>SUM('DC21'!G64,'DC22'!G64,'DC23'!G64,'DC24'!G64,'DC25'!G64,'DC26'!G64,'DC27'!G64,'DC28'!G64,'DC29'!G64,'DC43'!G64,ETH!G64,'KZN212'!G64,'KZN213'!G64,'KZN214'!G64,'KZN216'!G64,'KZN221'!G64,'KZN222'!G64,'KZN223'!G64,'KZN224'!G64,'KZN225'!G64,'KZN226'!G64,'KZN227'!G64,'KZN235'!G64,'KZN237'!G64,'KZN238'!G64,'KZN241'!G64,'KZN242'!G64,'KZN244'!G64,'KZN245'!G64,'KZN252'!G64,'KZN253'!G64,'KZN254'!G64,'KZN261'!G64,'KZN262'!G64,'KZN263'!G64,'KZN265'!G64,'KZN266'!G64,'KZN271'!G64,'KZN272'!G64,'KZN275'!G64,'KZN276'!G64,'KZN281'!G64,'KZN282'!G64,'KZN284'!G64,'KZN285'!G64,'KZN286'!G64,'KZN291'!G64,'KZN292'!G64,'KZN293'!G64,'KZN294'!G64,'KZN433'!G64,'KZN434'!G64,'KZN435'!G64,'KZN436'!G64)</f>
        <v>719462000</v>
      </c>
      <c r="H64" s="10">
        <f>SUM('DC21'!H64,'DC22'!H64,'DC23'!H64,'DC24'!H64,'DC25'!H64,'DC26'!H64,'DC27'!H64,'DC28'!H64,'DC29'!H64,'DC43'!H64,ETH!H64,'KZN212'!H64,'KZN213'!H64,'KZN214'!H64,'KZN216'!H64,'KZN221'!H64,'KZN222'!H64,'KZN223'!H64,'KZN224'!H64,'KZN225'!H64,'KZN226'!H64,'KZN227'!H64,'KZN235'!H64,'KZN237'!H64,'KZN238'!H64,'KZN241'!H64,'KZN242'!H64,'KZN244'!H64,'KZN245'!H64,'KZN252'!H64,'KZN253'!H64,'KZN254'!H64,'KZN261'!H64,'KZN262'!H64,'KZN263'!H64,'KZN265'!H64,'KZN266'!H64,'KZN271'!H64,'KZN272'!H64,'KZN275'!H64,'KZN276'!H64,'KZN281'!H64,'KZN282'!H64,'KZN284'!H64,'KZN285'!H64,'KZN286'!H64,'KZN291'!H64,'KZN292'!H64,'KZN293'!H64,'KZN294'!H64,'KZN433'!H64,'KZN434'!H64,'KZN435'!H64,'KZN436'!H64)</f>
        <v>774007000</v>
      </c>
    </row>
    <row r="65" spans="5:10" x14ac:dyDescent="0.25">
      <c r="E65" s="4" t="s">
        <v>170</v>
      </c>
      <c r="F65" s="11">
        <f>SUM('DC21'!F65,'DC22'!F65,'DC23'!F65,'DC24'!F65,'DC25'!F65,'DC26'!F65,'DC27'!F65,'DC28'!F65,'DC29'!F65,'DC43'!F65,ETH!F65,'KZN212'!F65,'KZN213'!F65,'KZN214'!F65,'KZN216'!F65,'KZN221'!F65,'KZN222'!F65,'KZN223'!F65,'KZN224'!F65,'KZN225'!F65,'KZN226'!F65,'KZN227'!F65,'KZN235'!F65,'KZN237'!F65,'KZN238'!F65,'KZN241'!F65,'KZN242'!F65,'KZN244'!F65,'KZN245'!F65,'KZN252'!F65,'KZN253'!F65,'KZN254'!F65,'KZN261'!F65,'KZN262'!F65,'KZN263'!F65,'KZN265'!F65,'KZN266'!F65,'KZN271'!F65,'KZN272'!F65,'KZN275'!F65,'KZN276'!F65,'KZN281'!F65,'KZN282'!F65,'KZN284'!F65,'KZN285'!F65,'KZN286'!F65,'KZN291'!F65,'KZN292'!F65,'KZN293'!F65,'KZN294'!F65,'KZN433'!F65,'KZN434'!F65,'KZN435'!F65,'KZN436'!F65)</f>
        <v>230457000</v>
      </c>
      <c r="G65" s="12">
        <f>SUM('DC21'!G65,'DC22'!G65,'DC23'!G65,'DC24'!G65,'DC25'!G65,'DC26'!G65,'DC27'!G65,'DC28'!G65,'DC29'!G65,'DC43'!G65,ETH!G65,'KZN212'!G65,'KZN213'!G65,'KZN214'!G65,'KZN216'!G65,'KZN221'!G65,'KZN222'!G65,'KZN223'!G65,'KZN224'!G65,'KZN225'!G65,'KZN226'!G65,'KZN227'!G65,'KZN235'!G65,'KZN237'!G65,'KZN238'!G65,'KZN241'!G65,'KZN242'!G65,'KZN244'!G65,'KZN245'!G65,'KZN252'!G65,'KZN253'!G65,'KZN254'!G65,'KZN261'!G65,'KZN262'!G65,'KZN263'!G65,'KZN265'!G65,'KZN266'!G65,'KZN271'!G65,'KZN272'!G65,'KZN275'!G65,'KZN276'!G65,'KZN281'!G65,'KZN282'!G65,'KZN284'!G65,'KZN285'!G65,'KZN286'!G65,'KZN291'!G65,'KZN292'!G65,'KZN293'!G65,'KZN294'!G65,'KZN433'!G65,'KZN434'!G65,'KZN435'!G65,'KZN436'!G65)</f>
        <v>176907000</v>
      </c>
      <c r="H65" s="13">
        <f>SUM('DC21'!H65,'DC22'!H65,'DC23'!H65,'DC24'!H65,'DC25'!H65,'DC26'!H65,'DC27'!H65,'DC28'!H65,'DC29'!H65,'DC43'!H65,ETH!H65,'KZN212'!H65,'KZN213'!H65,'KZN214'!H65,'KZN216'!H65,'KZN221'!H65,'KZN222'!H65,'KZN223'!H65,'KZN224'!H65,'KZN225'!H65,'KZN226'!H65,'KZN227'!H65,'KZN235'!H65,'KZN237'!H65,'KZN238'!H65,'KZN241'!H65,'KZN242'!H65,'KZN244'!H65,'KZN245'!H65,'KZN252'!H65,'KZN253'!H65,'KZN254'!H65,'KZN261'!H65,'KZN262'!H65,'KZN263'!H65,'KZN265'!H65,'KZN266'!H65,'KZN271'!H65,'KZN272'!H65,'KZN275'!H65,'KZN276'!H65,'KZN281'!H65,'KZN282'!H65,'KZN284'!H65,'KZN285'!H65,'KZN286'!H65,'KZN291'!H65,'KZN292'!H65,'KZN293'!H65,'KZN294'!H65,'KZN433'!H65,'KZN434'!H65,'KZN435'!H65,'KZN436'!H65)</f>
        <v>250738000</v>
      </c>
    </row>
    <row r="66" spans="5:10" x14ac:dyDescent="0.25">
      <c r="E66" s="4"/>
      <c r="F66" s="14"/>
      <c r="G66" s="14"/>
      <c r="H66" s="14"/>
    </row>
    <row r="67" spans="5:10" ht="13" x14ac:dyDescent="0.25">
      <c r="E67" s="2" t="s">
        <v>171</v>
      </c>
      <c r="F67" s="3">
        <f>SUM(F68:F73)</f>
        <v>401241000</v>
      </c>
      <c r="G67" s="3">
        <f t="shared" ref="G67:H67" si="1">SUM(G68:G73)</f>
        <v>409755000</v>
      </c>
      <c r="H67" s="3">
        <f t="shared" si="1"/>
        <v>414757000</v>
      </c>
    </row>
    <row r="68" spans="5:10" x14ac:dyDescent="0.25">
      <c r="E68" s="4" t="s">
        <v>157</v>
      </c>
      <c r="F68" s="5">
        <f>SUM('DC21'!F68,'DC22'!F68,'DC23'!F68,'DC24'!F68,'DC25'!F68,'DC26'!F68,'DC27'!F68,'DC28'!F68,'DC29'!F68,'DC43'!F68,ETH!F68,'KZN212'!F68,'KZN213'!F68,'KZN214'!F68,'KZN216'!F68,'KZN221'!F68,'KZN222'!F68,'KZN223'!F68,'KZN224'!F68,'KZN225'!F68,'KZN226'!F68,'KZN227'!F68,'KZN235'!F68,'KZN237'!F68,'KZN238'!F68,'KZN241'!F68,'KZN242'!F68,'KZN244'!F68,'KZN245'!F68,'KZN252'!F68,'KZN253'!F68,'KZN254'!F68,'KZN261'!F68,'KZN262'!F68,'KZN263'!F68,'KZN265'!F68,'KZN266'!F68,'KZN271'!F68,'KZN272'!F68,'KZN275'!F68,'KZN276'!F68,'KZN281'!F68,'KZN282'!F68,'KZN284'!F68,'KZN285'!F68,'KZN286'!F68,'KZN291'!F68,'KZN292'!F68,'KZN293'!F68,'KZN294'!F68,'KZN433'!F68,'KZN434'!F68,'KZN435'!F68,'KZN436'!F68)</f>
        <v>67428000</v>
      </c>
      <c r="G68" s="6">
        <f>SUM('DC21'!G68,'DC22'!G68,'DC23'!G68,'DC24'!G68,'DC25'!G68,'DC26'!G68,'DC27'!G68,'DC28'!G68,'DC29'!G68,'DC43'!G68,ETH!G68,'KZN212'!G68,'KZN213'!G68,'KZN214'!G68,'KZN216'!G68,'KZN221'!G68,'KZN222'!G68,'KZN223'!G68,'KZN224'!G68,'KZN225'!G68,'KZN226'!G68,'KZN227'!G68,'KZN235'!G68,'KZN237'!G68,'KZN238'!G68,'KZN241'!G68,'KZN242'!G68,'KZN244'!G68,'KZN245'!G68,'KZN252'!G68,'KZN253'!G68,'KZN254'!G68,'KZN261'!G68,'KZN262'!G68,'KZN263'!G68,'KZN265'!G68,'KZN266'!G68,'KZN271'!G68,'KZN272'!G68,'KZN275'!G68,'KZN276'!G68,'KZN281'!G68,'KZN282'!G68,'KZN284'!G68,'KZN285'!G68,'KZN286'!G68,'KZN291'!G68,'KZN292'!G68,'KZN293'!G68,'KZN294'!G68,'KZN433'!G68,'KZN434'!G68,'KZN435'!G68,'KZN436'!G68)</f>
        <v>75000000</v>
      </c>
      <c r="H68" s="7">
        <f>SUM('DC21'!H68,'DC22'!H68,'DC23'!H68,'DC24'!H68,'DC25'!H68,'DC26'!H68,'DC27'!H68,'DC28'!H68,'DC29'!H68,'DC43'!H68,ETH!H68,'KZN212'!H68,'KZN213'!H68,'KZN214'!H68,'KZN216'!H68,'KZN221'!H68,'KZN222'!H68,'KZN223'!H68,'KZN224'!H68,'KZN225'!H68,'KZN226'!H68,'KZN227'!H68,'KZN235'!H68,'KZN237'!H68,'KZN238'!H68,'KZN241'!H68,'KZN242'!H68,'KZN244'!H68,'KZN245'!H68,'KZN252'!H68,'KZN253'!H68,'KZN254'!H68,'KZN261'!H68,'KZN262'!H68,'KZN263'!H68,'KZN265'!H68,'KZN266'!H68,'KZN271'!H68,'KZN272'!H68,'KZN275'!H68,'KZN276'!H68,'KZN281'!H68,'KZN282'!H68,'KZN284'!H68,'KZN285'!H68,'KZN286'!H68,'KZN291'!H68,'KZN292'!H68,'KZN293'!H68,'KZN294'!H68,'KZN433'!H68,'KZN434'!H68,'KZN435'!H68,'KZN436'!H68)</f>
        <v>80000000</v>
      </c>
    </row>
    <row r="69" spans="5:10" x14ac:dyDescent="0.25">
      <c r="E69" s="4" t="s">
        <v>158</v>
      </c>
      <c r="F69" s="8">
        <f>SUM('DC21'!F69,'DC22'!F69,'DC23'!F69,'DC24'!F69,'DC25'!F69,'DC26'!F69,'DC27'!F69,'DC28'!F69,'DC29'!F69,'DC43'!F69,ETH!F69,'KZN212'!F69,'KZN213'!F69,'KZN214'!F69,'KZN216'!F69,'KZN221'!F69,'KZN222'!F69,'KZN223'!F69,'KZN224'!F69,'KZN225'!F69,'KZN226'!F69,'KZN227'!F69,'KZN235'!F69,'KZN237'!F69,'KZN238'!F69,'KZN241'!F69,'KZN242'!F69,'KZN244'!F69,'KZN245'!F69,'KZN252'!F69,'KZN253'!F69,'KZN254'!F69,'KZN261'!F69,'KZN262'!F69,'KZN263'!F69,'KZN265'!F69,'KZN266'!F69,'KZN271'!F69,'KZN272'!F69,'KZN275'!F69,'KZN276'!F69,'KZN281'!F69,'KZN282'!F69,'KZN284'!F69,'KZN285'!F69,'KZN286'!F69,'KZN291'!F69,'KZN292'!F69,'KZN293'!F69,'KZN294'!F69,'KZN433'!F69,'KZN434'!F69,'KZN435'!F69,'KZN436'!F69)</f>
        <v>2711000</v>
      </c>
      <c r="G69" s="9">
        <f>SUM('DC21'!G69,'DC22'!G69,'DC23'!G69,'DC24'!G69,'DC25'!G69,'DC26'!G69,'DC27'!G69,'DC28'!G69,'DC29'!G69,'DC43'!G69,ETH!G69,'KZN212'!G69,'KZN213'!G69,'KZN214'!G69,'KZN216'!G69,'KZN221'!G69,'KZN222'!G69,'KZN223'!G69,'KZN224'!G69,'KZN225'!G69,'KZN226'!G69,'KZN227'!G69,'KZN235'!G69,'KZN237'!G69,'KZN238'!G69,'KZN241'!G69,'KZN242'!G69,'KZN244'!G69,'KZN245'!G69,'KZN252'!G69,'KZN253'!G69,'KZN254'!G69,'KZN261'!G69,'KZN262'!G69,'KZN263'!G69,'KZN265'!G69,'KZN266'!G69,'KZN271'!G69,'KZN272'!G69,'KZN275'!G69,'KZN276'!G69,'KZN281'!G69,'KZN282'!G69,'KZN284'!G69,'KZN285'!G69,'KZN286'!G69,'KZN291'!G69,'KZN292'!G69,'KZN293'!G69,'KZN294'!G69,'KZN433'!G69,'KZN434'!G69,'KZN435'!G69,'KZN436'!G69)</f>
        <v>2711000</v>
      </c>
      <c r="H69" s="10">
        <f>SUM('DC21'!H69,'DC22'!H69,'DC23'!H69,'DC24'!H69,'DC25'!H69,'DC26'!H69,'DC27'!H69,'DC28'!H69,'DC29'!H69,'DC43'!H69,ETH!H69,'KZN212'!H69,'KZN213'!H69,'KZN214'!H69,'KZN216'!H69,'KZN221'!H69,'KZN222'!H69,'KZN223'!H69,'KZN224'!H69,'KZN225'!H69,'KZN226'!H69,'KZN227'!H69,'KZN235'!H69,'KZN237'!H69,'KZN238'!H69,'KZN241'!H69,'KZN242'!H69,'KZN244'!H69,'KZN245'!H69,'KZN252'!H69,'KZN253'!H69,'KZN254'!H69,'KZN261'!H69,'KZN262'!H69,'KZN263'!H69,'KZN265'!H69,'KZN266'!H69,'KZN271'!H69,'KZN272'!H69,'KZN275'!H69,'KZN276'!H69,'KZN281'!H69,'KZN282'!H69,'KZN284'!H69,'KZN285'!H69,'KZN286'!H69,'KZN291'!H69,'KZN292'!H69,'KZN293'!H69,'KZN294'!H69,'KZN433'!H69,'KZN434'!H69,'KZN435'!H69,'KZN436'!H69)</f>
        <v>2711000</v>
      </c>
    </row>
    <row r="70" spans="5:10" x14ac:dyDescent="0.25">
      <c r="E70" s="4" t="s">
        <v>159</v>
      </c>
      <c r="F70" s="8">
        <f>SUM('DC21'!F70,'DC22'!F70,'DC23'!F70,'DC24'!F70,'DC25'!F70,'DC26'!F70,'DC27'!F70,'DC28'!F70,'DC29'!F70,'DC43'!F70,ETH!F70,'KZN212'!F70,'KZN213'!F70,'KZN214'!F70,'KZN216'!F70,'KZN221'!F70,'KZN222'!F70,'KZN223'!F70,'KZN224'!F70,'KZN225'!F70,'KZN226'!F70,'KZN227'!F70,'KZN235'!F70,'KZN237'!F70,'KZN238'!F70,'KZN241'!F70,'KZN242'!F70,'KZN244'!F70,'KZN245'!F70,'KZN252'!F70,'KZN253'!F70,'KZN254'!F70,'KZN261'!F70,'KZN262'!F70,'KZN263'!F70,'KZN265'!F70,'KZN266'!F70,'KZN271'!F70,'KZN272'!F70,'KZN275'!F70,'KZN276'!F70,'KZN281'!F70,'KZN282'!F70,'KZN284'!F70,'KZN285'!F70,'KZN286'!F70,'KZN291'!F70,'KZN292'!F70,'KZN293'!F70,'KZN294'!F70,'KZN433'!F70,'KZN434'!F70,'KZN435'!F70,'KZN436'!F70)</f>
        <v>1719000</v>
      </c>
      <c r="G70" s="9">
        <f>SUM('DC21'!G70,'DC22'!G70,'DC23'!G70,'DC24'!G70,'DC25'!G70,'DC26'!G70,'DC27'!G70,'DC28'!G70,'DC29'!G70,'DC43'!G70,ETH!G70,'KZN212'!G70,'KZN213'!G70,'KZN214'!G70,'KZN216'!G70,'KZN221'!G70,'KZN222'!G70,'KZN223'!G70,'KZN224'!G70,'KZN225'!G70,'KZN226'!G70,'KZN227'!G70,'KZN235'!G70,'KZN237'!G70,'KZN238'!G70,'KZN241'!G70,'KZN242'!G70,'KZN244'!G70,'KZN245'!G70,'KZN252'!G70,'KZN253'!G70,'KZN254'!G70,'KZN261'!G70,'KZN262'!G70,'KZN263'!G70,'KZN265'!G70,'KZN266'!G70,'KZN271'!G70,'KZN272'!G70,'KZN275'!G70,'KZN276'!G70,'KZN281'!G70,'KZN282'!G70,'KZN284'!G70,'KZN285'!G70,'KZN286'!G70,'KZN291'!G70,'KZN292'!G70,'KZN293'!G70,'KZN294'!G70,'KZN433'!G70,'KZN434'!G70,'KZN435'!G70,'KZN436'!G70)</f>
        <v>1719000</v>
      </c>
      <c r="H70" s="10">
        <f>SUM('DC21'!H70,'DC22'!H70,'DC23'!H70,'DC24'!H70,'DC25'!H70,'DC26'!H70,'DC27'!H70,'DC28'!H70,'DC29'!H70,'DC43'!H70,ETH!H70,'KZN212'!H70,'KZN213'!H70,'KZN214'!H70,'KZN216'!H70,'KZN221'!H70,'KZN222'!H70,'KZN223'!H70,'KZN224'!H70,'KZN225'!H70,'KZN226'!H70,'KZN227'!H70,'KZN235'!H70,'KZN237'!H70,'KZN238'!H70,'KZN241'!H70,'KZN242'!H70,'KZN244'!H70,'KZN245'!H70,'KZN252'!H70,'KZN253'!H70,'KZN254'!H70,'KZN261'!H70,'KZN262'!H70,'KZN263'!H70,'KZN265'!H70,'KZN266'!H70,'KZN271'!H70,'KZN272'!H70,'KZN275'!H70,'KZN276'!H70,'KZN281'!H70,'KZN282'!H70,'KZN284'!H70,'KZN285'!H70,'KZN286'!H70,'KZN291'!H70,'KZN292'!H70,'KZN293'!H70,'KZN294'!H70,'KZN433'!H70,'KZN434'!H70,'KZN435'!H70,'KZN436'!H70)</f>
        <v>1719000</v>
      </c>
    </row>
    <row r="71" spans="5:10" x14ac:dyDescent="0.25">
      <c r="E71" s="4" t="s">
        <v>160</v>
      </c>
      <c r="F71" s="8">
        <f>SUM('DC21'!F71,'DC22'!F71,'DC23'!F71,'DC24'!F71,'DC25'!F71,'DC26'!F71,'DC27'!F71,'DC28'!F71,'DC29'!F71,'DC43'!F71,ETH!F71,'KZN212'!F71,'KZN213'!F71,'KZN214'!F71,'KZN216'!F71,'KZN221'!F71,'KZN222'!F71,'KZN223'!F71,'KZN224'!F71,'KZN225'!F71,'KZN226'!F71,'KZN227'!F71,'KZN235'!F71,'KZN237'!F71,'KZN238'!F71,'KZN241'!F71,'KZN242'!F71,'KZN244'!F71,'KZN245'!F71,'KZN252'!F71,'KZN253'!F71,'KZN254'!F71,'KZN261'!F71,'KZN262'!F71,'KZN263'!F71,'KZN265'!F71,'KZN266'!F71,'KZN271'!F71,'KZN272'!F71,'KZN275'!F71,'KZN276'!F71,'KZN281'!F71,'KZN282'!F71,'KZN284'!F71,'KZN285'!F71,'KZN286'!F71,'KZN291'!F71,'KZN292'!F71,'KZN293'!F71,'KZN294'!F71,'KZN433'!F71,'KZN434'!F71,'KZN435'!F71,'KZN436'!F71)</f>
        <v>15206000</v>
      </c>
      <c r="G71" s="9">
        <f>SUM('DC21'!G71,'DC22'!G71,'DC23'!G71,'DC24'!G71,'DC25'!G71,'DC26'!G71,'DC27'!G71,'DC28'!G71,'DC29'!G71,'DC43'!G71,ETH!G71,'KZN212'!G71,'KZN213'!G71,'KZN214'!G71,'KZN216'!G71,'KZN221'!G71,'KZN222'!G71,'KZN223'!G71,'KZN224'!G71,'KZN225'!G71,'KZN226'!G71,'KZN227'!G71,'KZN235'!G71,'KZN237'!G71,'KZN238'!G71,'KZN241'!G71,'KZN242'!G71,'KZN244'!G71,'KZN245'!G71,'KZN252'!G71,'KZN253'!G71,'KZN254'!G71,'KZN261'!G71,'KZN262'!G71,'KZN263'!G71,'KZN265'!G71,'KZN266'!G71,'KZN271'!G71,'KZN272'!G71,'KZN275'!G71,'KZN276'!G71,'KZN281'!G71,'KZN282'!G71,'KZN284'!G71,'KZN285'!G71,'KZN286'!G71,'KZN291'!G71,'KZN292'!G71,'KZN293'!G71,'KZN294'!G71,'KZN433'!G71,'KZN434'!G71,'KZN435'!G71,'KZN436'!G71)</f>
        <v>15893000</v>
      </c>
      <c r="H71" s="10">
        <f>SUM('DC21'!H71,'DC22'!H71,'DC23'!H71,'DC24'!H71,'DC25'!H71,'DC26'!H71,'DC27'!H71,'DC28'!H71,'DC29'!H71,'DC43'!H71,ETH!H71,'KZN212'!H71,'KZN213'!H71,'KZN214'!H71,'KZN216'!H71,'KZN221'!H71,'KZN222'!H71,'KZN223'!H71,'KZN224'!H71,'KZN225'!H71,'KZN226'!H71,'KZN227'!H71,'KZN235'!H71,'KZN237'!H71,'KZN238'!H71,'KZN241'!H71,'KZN242'!H71,'KZN244'!H71,'KZN245'!H71,'KZN252'!H71,'KZN253'!H71,'KZN254'!H71,'KZN261'!H71,'KZN262'!H71,'KZN263'!H71,'KZN265'!H71,'KZN266'!H71,'KZN271'!H71,'KZN272'!H71,'KZN275'!H71,'KZN276'!H71,'KZN281'!H71,'KZN282'!H71,'KZN284'!H71,'KZN285'!H71,'KZN286'!H71,'KZN291'!H71,'KZN292'!H71,'KZN293'!H71,'KZN294'!H71,'KZN433'!H71,'KZN434'!H71,'KZN435'!H71,'KZN436'!H71)</f>
        <v>15893000</v>
      </c>
    </row>
    <row r="72" spans="5:10" x14ac:dyDescent="0.25">
      <c r="E72" s="33" t="s">
        <v>161</v>
      </c>
      <c r="F72" s="51">
        <f>SUM('DC21'!F72,'DC22'!F72,'DC23'!F72,'DC24'!F72,'DC25'!F72,'DC26'!F72,'DC27'!F72,'DC28'!F72,'DC29'!F72,'DC43'!F72,ETH!F72,'KZN212'!F72,'KZN213'!F72,'KZN214'!F72,'KZN216'!F72,'KZN221'!F72,'KZN222'!F72,'KZN223'!F72,'KZN224'!F72,'KZN225'!F72,'KZN226'!F72,'KZN227'!F72,'KZN235'!F72,'KZN237'!F72,'KZN238'!F72,'KZN241'!F72,'KZN242'!F72,'KZN244'!F72,'KZN245'!F72,'KZN252'!F72,'KZN253'!F72,'KZN254'!F72,'KZN261'!F72,'KZN262'!F72,'KZN263'!F72,'KZN265'!F72,'KZN266'!F72,'KZN271'!F72,'KZN272'!F72,'KZN275'!F72,'KZN276'!F72,'KZN281'!F72,'KZN282'!F72,'KZN284'!F72,'KZN285'!F72,'KZN286'!F72,'KZN291'!F72,'KZN292'!F72,'KZN293'!F72,'KZN294'!F72,'KZN433'!F72,'KZN434'!F72,'KZN435'!F72,'KZN436'!F72)</f>
        <v>216177000</v>
      </c>
      <c r="G72" s="46">
        <f>SUM('DC21'!G72,'DC22'!G72,'DC23'!G72,'DC24'!G72,'DC25'!G72,'DC26'!G72,'DC27'!G72,'DC28'!G72,'DC29'!G72,'DC43'!G72,ETH!G72,'KZN212'!G72,'KZN213'!G72,'KZN214'!G72,'KZN216'!G72,'KZN221'!G72,'KZN222'!G72,'KZN223'!G72,'KZN224'!G72,'KZN225'!G72,'KZN226'!G72,'KZN227'!G72,'KZN235'!G72,'KZN237'!G72,'KZN238'!G72,'KZN241'!G72,'KZN242'!G72,'KZN244'!G72,'KZN245'!G72,'KZN252'!G72,'KZN253'!G72,'KZN254'!G72,'KZN261'!G72,'KZN262'!G72,'KZN263'!G72,'KZN265'!G72,'KZN266'!G72,'KZN271'!G72,'KZN272'!G72,'KZN275'!G72,'KZN276'!G72,'KZN281'!G72,'KZN282'!G72,'KZN284'!G72,'KZN285'!G72,'KZN286'!G72,'KZN291'!G72,'KZN292'!G72,'KZN293'!G72,'KZN294'!G72,'KZN433'!G72,'KZN434'!G72,'KZN435'!G72,'KZN436'!G72)</f>
        <v>222716000</v>
      </c>
      <c r="H72" s="47">
        <f>SUM('DC21'!H72,'DC22'!H72,'DC23'!H72,'DC24'!H72,'DC25'!H72,'DC26'!H72,'DC27'!H72,'DC28'!H72,'DC29'!H72,'DC43'!H72,ETH!H72,'KZN212'!H72,'KZN213'!H72,'KZN214'!H72,'KZN216'!H72,'KZN221'!H72,'KZN222'!H72,'KZN223'!H72,'KZN224'!H72,'KZN225'!H72,'KZN226'!H72,'KZN227'!H72,'KZN235'!H72,'KZN237'!H72,'KZN238'!H72,'KZN241'!H72,'KZN242'!H72,'KZN244'!H72,'KZN245'!H72,'KZN252'!H72,'KZN253'!H72,'KZN254'!H72,'KZN261'!H72,'KZN262'!H72,'KZN263'!H72,'KZN265'!H72,'KZN266'!H72,'KZN271'!H72,'KZN272'!H72,'KZN275'!H72,'KZN276'!H72,'KZN281'!H72,'KZN282'!H72,'KZN284'!H72,'KZN285'!H72,'KZN286'!H72,'KZN291'!H72,'KZN292'!H72,'KZN293'!H72,'KZN294'!H72,'KZN433'!H72,'KZN434'!H72,'KZN435'!H72,'KZN436'!H72)</f>
        <v>222718000</v>
      </c>
    </row>
    <row r="73" spans="5:10" x14ac:dyDescent="0.25">
      <c r="E73" s="33" t="s">
        <v>162</v>
      </c>
      <c r="F73" s="11">
        <f>SUM('DC21'!F73,'DC22'!F73,'DC23'!F73,'DC24'!F73,'DC25'!F73,'DC26'!F73,'DC27'!F73,'DC28'!F73,'DC29'!F73,'DC43'!F73,ETH!F73,'KZN212'!F73,'KZN213'!F73,'KZN214'!F73,'KZN216'!F73,'KZN221'!F73,'KZN222'!F73,'KZN223'!F73,'KZN224'!F73,'KZN225'!F73,'KZN226'!F73,'KZN227'!F73,'KZN235'!F73,'KZN237'!F73,'KZN238'!F73,'KZN241'!F73,'KZN242'!F73,'KZN244'!F73,'KZN245'!F73,'KZN252'!F73,'KZN253'!F73,'KZN254'!F73,'KZN261'!F73,'KZN262'!F73,'KZN263'!F73,'KZN265'!F73,'KZN266'!F73,'KZN271'!F73,'KZN272'!F73,'KZN275'!F73,'KZN276'!F73,'KZN281'!F73,'KZN282'!F73,'KZN284'!F73,'KZN285'!F73,'KZN286'!F73,'KZN291'!F73,'KZN292'!F73,'KZN293'!F73,'KZN294'!F73,'KZN433'!F73,'KZN434'!F73,'KZN435'!F73,'KZN436'!F73)</f>
        <v>98000000</v>
      </c>
      <c r="G73" s="12">
        <f>SUM('DC21'!G73,'DC22'!G73,'DC23'!G73,'DC24'!G73,'DC25'!G73,'DC26'!G73,'DC27'!G73,'DC28'!G73,'DC29'!G73,'DC43'!G73,ETH!G73,'KZN212'!G73,'KZN213'!G73,'KZN214'!G73,'KZN216'!G73,'KZN221'!G73,'KZN222'!G73,'KZN223'!G73,'KZN224'!G73,'KZN225'!G73,'KZN226'!G73,'KZN227'!G73,'KZN235'!G73,'KZN237'!G73,'KZN238'!G73,'KZN241'!G73,'KZN242'!G73,'KZN244'!G73,'KZN245'!G73,'KZN252'!G73,'KZN253'!G73,'KZN254'!G73,'KZN261'!G73,'KZN262'!G73,'KZN263'!G73,'KZN265'!G73,'KZN266'!G73,'KZN271'!G73,'KZN272'!G73,'KZN275'!G73,'KZN276'!G73,'KZN281'!G73,'KZN282'!G73,'KZN284'!G73,'KZN285'!G73,'KZN286'!G73,'KZN291'!G73,'KZN292'!G73,'KZN293'!G73,'KZN294'!G73,'KZN433'!G73,'KZN434'!G73,'KZN435'!G73,'KZN436'!G73)</f>
        <v>91716000</v>
      </c>
      <c r="H73" s="13">
        <f>SUM('DC21'!H73,'DC22'!H73,'DC23'!H73,'DC24'!H73,'DC25'!H73,'DC26'!H73,'DC27'!H73,'DC28'!H73,'DC29'!H73,'DC43'!H73,ETH!H73,'KZN212'!H73,'KZN213'!H73,'KZN214'!H73,'KZN216'!H73,'KZN221'!H73,'KZN222'!H73,'KZN223'!H73,'KZN224'!H73,'KZN225'!H73,'KZN226'!H73,'KZN227'!H73,'KZN235'!H73,'KZN237'!H73,'KZN238'!H73,'KZN241'!H73,'KZN242'!H73,'KZN244'!H73,'KZN245'!H73,'KZN252'!H73,'KZN253'!H73,'KZN254'!H73,'KZN261'!H73,'KZN262'!H73,'KZN263'!H73,'KZN265'!H73,'KZN266'!H73,'KZN271'!H73,'KZN272'!H73,'KZN275'!H73,'KZN276'!H73,'KZN281'!H73,'KZN282'!H73,'KZN284'!H73,'KZN285'!H73,'KZN286'!H73,'KZN291'!H73,'KZN292'!H73,'KZN293'!H73,'KZN294'!H73,'KZN433'!H73,'KZN434'!H73,'KZN435'!H73,'KZN436'!H73)</f>
        <v>91716000</v>
      </c>
    </row>
    <row r="74" spans="5:10" x14ac:dyDescent="0.25">
      <c r="E74" s="52"/>
      <c r="F74" s="50"/>
      <c r="G74" s="50"/>
      <c r="H74" s="48"/>
      <c r="I74" s="49"/>
    </row>
    <row r="75" spans="5:10" ht="13" x14ac:dyDescent="0.25">
      <c r="E75" s="2" t="s">
        <v>173</v>
      </c>
      <c r="F75" s="3">
        <f>SUM(F76:F79)</f>
        <v>1500000</v>
      </c>
      <c r="G75" s="3">
        <f>SUM(G76:G79)</f>
        <v>0</v>
      </c>
      <c r="H75" s="3">
        <f>SUM(H76:H79)</f>
        <v>0</v>
      </c>
    </row>
    <row r="76" spans="5:10" x14ac:dyDescent="0.25">
      <c r="E76" s="4" t="s">
        <v>172</v>
      </c>
      <c r="F76" s="5">
        <v>1500000</v>
      </c>
      <c r="G76" s="6"/>
      <c r="H76" s="7"/>
      <c r="J76" s="49"/>
    </row>
    <row r="77" spans="5:10" x14ac:dyDescent="0.25">
      <c r="E77" s="4"/>
      <c r="F77" s="8"/>
      <c r="G77" s="9"/>
      <c r="H77" s="10"/>
    </row>
    <row r="78" spans="5:10" x14ac:dyDescent="0.25">
      <c r="E78" s="4"/>
      <c r="F78" s="8"/>
      <c r="G78" s="9"/>
      <c r="H78" s="10"/>
    </row>
    <row r="79" spans="5:10" x14ac:dyDescent="0.25">
      <c r="E79" s="4"/>
      <c r="F79" s="11"/>
      <c r="G79" s="12"/>
      <c r="H79" s="13"/>
    </row>
    <row r="80" spans="5:10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1515062000</v>
      </c>
      <c r="G122" s="16">
        <f>SUM(G46)</f>
        <v>1391260000</v>
      </c>
      <c r="H122" s="16">
        <f>SUM(H46)</f>
        <v>1523038000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90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883493000</v>
      </c>
      <c r="G5" s="3">
        <v>932330000</v>
      </c>
      <c r="H5" s="3">
        <v>954417000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355335000</v>
      </c>
      <c r="G7" s="23">
        <f>SUM(G8:G20)</f>
        <v>388151000</v>
      </c>
      <c r="H7" s="23">
        <f>SUM(H8:H20)</f>
        <v>391779000</v>
      </c>
    </row>
    <row r="8" spans="5:8" ht="13" x14ac:dyDescent="0.3">
      <c r="E8" s="24" t="s">
        <v>11</v>
      </c>
      <c r="F8" s="9">
        <v>232564000</v>
      </c>
      <c r="G8" s="9">
        <v>259519000</v>
      </c>
      <c r="H8" s="9">
        <v>268084000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2771000</v>
      </c>
      <c r="G14" s="25">
        <v>2882000</v>
      </c>
      <c r="H14" s="25">
        <v>2972000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120000000</v>
      </c>
      <c r="G17" s="9">
        <v>125750000</v>
      </c>
      <c r="H17" s="9">
        <v>120723000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4501000</v>
      </c>
      <c r="G21" s="3">
        <f>SUM(G22:G30)</f>
        <v>1300000</v>
      </c>
      <c r="H21" s="3">
        <f>SUM(H22:H30)</f>
        <v>1500000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3301000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1243329000</v>
      </c>
      <c r="G31" s="16">
        <f>+G5+G6+G7+G21</f>
        <v>1321781000</v>
      </c>
      <c r="H31" s="16">
        <f>+H5+H6+H7+H21</f>
        <v>1347696000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1243329000</v>
      </c>
      <c r="G44" s="31">
        <f>+G31+G43</f>
        <v>1321781000</v>
      </c>
      <c r="H44" s="31">
        <f>+H31+H43</f>
        <v>1347696000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1200000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1200000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>
        <v>1200000</v>
      </c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1200000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91</v>
      </c>
      <c r="F128" s="14">
        <v>108016000</v>
      </c>
      <c r="G128" s="14">
        <v>117180000</v>
      </c>
      <c r="H128" s="14">
        <v>121485000</v>
      </c>
    </row>
    <row r="129" spans="5:8" x14ac:dyDescent="0.25">
      <c r="E129" s="1" t="s">
        <v>92</v>
      </c>
      <c r="F129" s="14">
        <v>206046000</v>
      </c>
      <c r="G129" s="14">
        <v>223527000</v>
      </c>
      <c r="H129" s="14">
        <v>231740000</v>
      </c>
    </row>
    <row r="130" spans="5:8" x14ac:dyDescent="0.25">
      <c r="E130" s="1" t="s">
        <v>93</v>
      </c>
      <c r="F130" s="14">
        <v>78205000</v>
      </c>
      <c r="G130" s="14">
        <v>84839000</v>
      </c>
      <c r="H130" s="14">
        <v>87957000</v>
      </c>
    </row>
    <row r="131" spans="5:8" x14ac:dyDescent="0.25">
      <c r="E131" s="1" t="s">
        <v>94</v>
      </c>
      <c r="F131" s="14">
        <v>43670000</v>
      </c>
      <c r="G131" s="14">
        <v>47375000</v>
      </c>
      <c r="H131" s="14">
        <v>49116000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91</v>
      </c>
      <c r="F134" s="14">
        <v>64595000</v>
      </c>
      <c r="G134" s="14">
        <v>66393000</v>
      </c>
      <c r="H134" s="14">
        <v>65419000</v>
      </c>
    </row>
    <row r="135" spans="5:8" x14ac:dyDescent="0.25">
      <c r="E135" s="1" t="s">
        <v>92</v>
      </c>
      <c r="F135" s="14">
        <v>123219000</v>
      </c>
      <c r="G135" s="14">
        <v>126649000</v>
      </c>
      <c r="H135" s="14">
        <v>124791000</v>
      </c>
    </row>
    <row r="136" spans="5:8" x14ac:dyDescent="0.25">
      <c r="E136" s="1" t="s">
        <v>93</v>
      </c>
      <c r="F136" s="14">
        <v>46768000</v>
      </c>
      <c r="G136" s="14">
        <v>48070000</v>
      </c>
      <c r="H136" s="14">
        <v>47364000</v>
      </c>
    </row>
    <row r="137" spans="5:8" x14ac:dyDescent="0.25">
      <c r="E137" s="1" t="s">
        <v>94</v>
      </c>
      <c r="F137" s="14">
        <v>26116000</v>
      </c>
      <c r="G137" s="14">
        <v>26843000</v>
      </c>
      <c r="H137" s="14">
        <v>26449000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91</v>
      </c>
      <c r="F142" s="14">
        <v>49670000</v>
      </c>
      <c r="G142" s="14">
        <v>55554000</v>
      </c>
      <c r="H142" s="14">
        <v>57424000</v>
      </c>
    </row>
    <row r="143" spans="5:8" x14ac:dyDescent="0.25">
      <c r="E143" s="1" t="s">
        <v>92</v>
      </c>
      <c r="F143" s="14">
        <v>74660000</v>
      </c>
      <c r="G143" s="14">
        <v>83503000</v>
      </c>
      <c r="H143" s="14">
        <v>86313000</v>
      </c>
    </row>
    <row r="144" spans="5:8" x14ac:dyDescent="0.25">
      <c r="E144" s="1" t="s">
        <v>93</v>
      </c>
      <c r="F144" s="14">
        <v>51928000</v>
      </c>
      <c r="G144" s="14">
        <v>58078000</v>
      </c>
      <c r="H144" s="14">
        <v>60033000</v>
      </c>
    </row>
    <row r="145" spans="5:8" x14ac:dyDescent="0.25">
      <c r="E145" s="1" t="s">
        <v>94</v>
      </c>
      <c r="F145" s="14">
        <v>51306000</v>
      </c>
      <c r="G145" s="14">
        <v>57383000</v>
      </c>
      <c r="H145" s="14">
        <v>59315000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53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91</v>
      </c>
      <c r="F150" s="14">
        <v>29000000</v>
      </c>
      <c r="G150" s="14">
        <v>30123000</v>
      </c>
      <c r="H150" s="14"/>
    </row>
    <row r="151" spans="5:8" x14ac:dyDescent="0.25">
      <c r="E151" s="1" t="s">
        <v>92</v>
      </c>
      <c r="F151" s="14">
        <v>33750000</v>
      </c>
      <c r="G151" s="14">
        <v>30300000</v>
      </c>
      <c r="H151" s="14"/>
    </row>
    <row r="152" spans="5:8" x14ac:dyDescent="0.25">
      <c r="E152" s="1" t="s">
        <v>93</v>
      </c>
      <c r="F152" s="14">
        <v>30000000</v>
      </c>
      <c r="G152" s="14">
        <v>30100000</v>
      </c>
      <c r="H152" s="14"/>
    </row>
    <row r="153" spans="5:8" x14ac:dyDescent="0.25">
      <c r="E153" s="1" t="s">
        <v>94</v>
      </c>
      <c r="F153" s="14">
        <v>33000000</v>
      </c>
      <c r="G153" s="14">
        <v>30200000</v>
      </c>
      <c r="H153" s="14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8:H148"/>
    <mergeCell ref="E149:H149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95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548684000</v>
      </c>
      <c r="G5" s="3">
        <v>577955000</v>
      </c>
      <c r="H5" s="3">
        <v>592713000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359865000</v>
      </c>
      <c r="G7" s="23">
        <f>SUM(G8:G20)</f>
        <v>423813000</v>
      </c>
      <c r="H7" s="23">
        <f>SUM(H8:H20)</f>
        <v>418249000</v>
      </c>
    </row>
    <row r="8" spans="5:8" ht="13" x14ac:dyDescent="0.3">
      <c r="E8" s="24" t="s">
        <v>11</v>
      </c>
      <c r="F8" s="9">
        <v>242150000</v>
      </c>
      <c r="G8" s="9">
        <v>270240000</v>
      </c>
      <c r="H8" s="9">
        <v>279166000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2715000</v>
      </c>
      <c r="G14" s="25">
        <v>2823000</v>
      </c>
      <c r="H14" s="25">
        <v>2911000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115000000</v>
      </c>
      <c r="G17" s="9">
        <v>150750000</v>
      </c>
      <c r="H17" s="9">
        <v>136172000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4407000</v>
      </c>
      <c r="G21" s="3">
        <f>SUM(G22:G30)</f>
        <v>1500000</v>
      </c>
      <c r="H21" s="3">
        <f>SUM(H22:H30)</f>
        <v>1700000</v>
      </c>
    </row>
    <row r="22" spans="5:8" ht="13" x14ac:dyDescent="0.3">
      <c r="E22" s="24" t="s">
        <v>25</v>
      </c>
      <c r="F22" s="25">
        <v>1400000</v>
      </c>
      <c r="G22" s="25">
        <v>1500000</v>
      </c>
      <c r="H22" s="25">
        <v>1700000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3007000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912956000</v>
      </c>
      <c r="G31" s="16">
        <f>+G5+G6+G7+G21</f>
        <v>1003268000</v>
      </c>
      <c r="H31" s="16">
        <f>+H5+H6+H7+H21</f>
        <v>1012662000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912956000</v>
      </c>
      <c r="G44" s="31">
        <f>+G31+G43</f>
        <v>1003268000</v>
      </c>
      <c r="H44" s="31">
        <f>+H31+H43</f>
        <v>1012662000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96</v>
      </c>
      <c r="F128" s="14">
        <v>46223000</v>
      </c>
      <c r="G128" s="14">
        <v>50144000</v>
      </c>
      <c r="H128" s="14">
        <v>51986000</v>
      </c>
    </row>
    <row r="129" spans="5:8" x14ac:dyDescent="0.25">
      <c r="E129" s="1" t="s">
        <v>97</v>
      </c>
      <c r="F129" s="14">
        <v>55191000</v>
      </c>
      <c r="G129" s="14">
        <v>59874000</v>
      </c>
      <c r="H129" s="14">
        <v>62074000</v>
      </c>
    </row>
    <row r="130" spans="5:8" x14ac:dyDescent="0.25">
      <c r="E130" s="1" t="s">
        <v>98</v>
      </c>
      <c r="F130" s="14">
        <v>106251000</v>
      </c>
      <c r="G130" s="14">
        <v>115265000</v>
      </c>
      <c r="H130" s="14">
        <v>119500000</v>
      </c>
    </row>
    <row r="131" spans="5:8" x14ac:dyDescent="0.25">
      <c r="E131" s="1" t="s">
        <v>99</v>
      </c>
      <c r="F131" s="14">
        <v>66282000</v>
      </c>
      <c r="G131" s="14">
        <v>71906000</v>
      </c>
      <c r="H131" s="14">
        <v>74548000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96</v>
      </c>
      <c r="F134" s="14">
        <v>27642000</v>
      </c>
      <c r="G134" s="14">
        <v>28411000</v>
      </c>
      <c r="H134" s="14">
        <v>27994000</v>
      </c>
    </row>
    <row r="135" spans="5:8" x14ac:dyDescent="0.25">
      <c r="E135" s="1" t="s">
        <v>97</v>
      </c>
      <c r="F135" s="14">
        <v>33005000</v>
      </c>
      <c r="G135" s="14">
        <v>33924000</v>
      </c>
      <c r="H135" s="14">
        <v>33426000</v>
      </c>
    </row>
    <row r="136" spans="5:8" x14ac:dyDescent="0.25">
      <c r="E136" s="1" t="s">
        <v>98</v>
      </c>
      <c r="F136" s="14">
        <v>63540000</v>
      </c>
      <c r="G136" s="14">
        <v>65308000</v>
      </c>
      <c r="H136" s="14">
        <v>64350000</v>
      </c>
    </row>
    <row r="137" spans="5:8" x14ac:dyDescent="0.25">
      <c r="E137" s="1" t="s">
        <v>99</v>
      </c>
      <c r="F137" s="14">
        <v>39638000</v>
      </c>
      <c r="G137" s="14">
        <v>40741000</v>
      </c>
      <c r="H137" s="14">
        <v>40144000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96</v>
      </c>
      <c r="F142" s="14">
        <v>12412000</v>
      </c>
      <c r="G142" s="14">
        <v>13882000</v>
      </c>
      <c r="H142" s="14">
        <v>14349000</v>
      </c>
    </row>
    <row r="143" spans="5:8" x14ac:dyDescent="0.25">
      <c r="E143" s="1" t="s">
        <v>97</v>
      </c>
      <c r="F143" s="14">
        <v>55819000</v>
      </c>
      <c r="G143" s="14">
        <v>62430000</v>
      </c>
      <c r="H143" s="14">
        <v>64531000</v>
      </c>
    </row>
    <row r="144" spans="5:8" x14ac:dyDescent="0.25">
      <c r="E144" s="1" t="s">
        <v>98</v>
      </c>
      <c r="F144" s="14">
        <v>114895000</v>
      </c>
      <c r="G144" s="14">
        <v>128505000</v>
      </c>
      <c r="H144" s="14">
        <v>132829000</v>
      </c>
    </row>
    <row r="145" spans="5:8" x14ac:dyDescent="0.25">
      <c r="E145" s="1" t="s">
        <v>99</v>
      </c>
      <c r="F145" s="14">
        <v>54024000</v>
      </c>
      <c r="G145" s="14">
        <v>60423000</v>
      </c>
      <c r="H145" s="14">
        <v>62457000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53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96</v>
      </c>
      <c r="F150" s="14">
        <v>39000000</v>
      </c>
      <c r="G150" s="14">
        <v>36000000</v>
      </c>
      <c r="H150" s="14"/>
    </row>
    <row r="151" spans="5:8" x14ac:dyDescent="0.25">
      <c r="E151" s="1" t="s">
        <v>97</v>
      </c>
      <c r="F151" s="14">
        <v>37000000</v>
      </c>
      <c r="G151" s="14">
        <v>33100000</v>
      </c>
      <c r="H151" s="14"/>
    </row>
    <row r="152" spans="5:8" x14ac:dyDescent="0.25">
      <c r="E152" s="1" t="s">
        <v>98</v>
      </c>
      <c r="F152" s="14">
        <v>37000000</v>
      </c>
      <c r="G152" s="14">
        <v>34000000</v>
      </c>
      <c r="H152" s="14"/>
    </row>
    <row r="153" spans="5:8" x14ac:dyDescent="0.25">
      <c r="E153" s="1" t="s">
        <v>99</v>
      </c>
      <c r="F153" s="14">
        <v>37750000</v>
      </c>
      <c r="G153" s="14">
        <v>33072000</v>
      </c>
      <c r="H153" s="14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8:H148"/>
    <mergeCell ref="E149:H149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I253"/>
  <sheetViews>
    <sheetView showGridLines="0" topLeftCell="A64" zoomScale="90" zoomScaleNormal="9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5516093000</v>
      </c>
      <c r="G5" s="3">
        <v>5836875000</v>
      </c>
      <c r="H5" s="3">
        <v>5918856000</v>
      </c>
    </row>
    <row r="6" spans="5:8" ht="13" x14ac:dyDescent="0.3">
      <c r="E6" s="22" t="s">
        <v>9</v>
      </c>
      <c r="F6" s="3">
        <v>4098377000</v>
      </c>
      <c r="G6" s="3"/>
      <c r="H6" s="3"/>
    </row>
    <row r="7" spans="5:8" ht="14" x14ac:dyDescent="0.3">
      <c r="E7" s="20" t="s">
        <v>10</v>
      </c>
      <c r="F7" s="23">
        <f>SUM(F8:F20)</f>
        <v>3178537000</v>
      </c>
      <c r="G7" s="23">
        <f>SUM(G8:G20)</f>
        <v>3366849000</v>
      </c>
      <c r="H7" s="23">
        <f>SUM(H8:H20)</f>
        <v>3716415000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>
        <v>508858000</v>
      </c>
      <c r="G9" s="9">
        <v>451707000</v>
      </c>
      <c r="H9" s="9">
        <v>372520000</v>
      </c>
    </row>
    <row r="10" spans="5:8" ht="13" x14ac:dyDescent="0.3">
      <c r="E10" s="24" t="s">
        <v>13</v>
      </c>
      <c r="F10" s="25">
        <v>525700000</v>
      </c>
      <c r="G10" s="25">
        <v>500273000</v>
      </c>
      <c r="H10" s="25">
        <v>499829000</v>
      </c>
    </row>
    <row r="11" spans="5:8" ht="13" x14ac:dyDescent="0.3">
      <c r="E11" s="24" t="s">
        <v>14</v>
      </c>
      <c r="F11" s="9">
        <v>8000000</v>
      </c>
      <c r="G11" s="9">
        <v>8000000</v>
      </c>
      <c r="H11" s="9">
        <v>8000000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>
        <v>1367522000</v>
      </c>
      <c r="G13" s="25">
        <v>1518954000</v>
      </c>
      <c r="H13" s="25">
        <v>1920555000</v>
      </c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>
        <v>768457000</v>
      </c>
      <c r="G20" s="9">
        <v>887915000</v>
      </c>
      <c r="H20" s="9">
        <v>915511000</v>
      </c>
    </row>
    <row r="21" spans="5:8" ht="14" x14ac:dyDescent="0.3">
      <c r="E21" s="20" t="s">
        <v>24</v>
      </c>
      <c r="F21" s="3">
        <f>SUM(F22:F30)</f>
        <v>35690000</v>
      </c>
      <c r="G21" s="3">
        <f>SUM(G22:G30)</f>
        <v>28729000</v>
      </c>
      <c r="H21" s="3">
        <f>SUM(H22:H30)</f>
        <v>35500000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7490000</v>
      </c>
      <c r="G24" s="9"/>
      <c r="H24" s="9"/>
    </row>
    <row r="25" spans="5:8" ht="13" x14ac:dyDescent="0.3">
      <c r="E25" s="24" t="s">
        <v>28</v>
      </c>
      <c r="F25" s="9">
        <v>27000000</v>
      </c>
      <c r="G25" s="9">
        <v>27429000</v>
      </c>
      <c r="H25" s="9">
        <v>34000000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12828697000</v>
      </c>
      <c r="G31" s="16">
        <f>+G5+G6+G7+G21</f>
        <v>9232453000</v>
      </c>
      <c r="H31" s="16">
        <f>+H5+H6+H7+H21</f>
        <v>9670771000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23411000</v>
      </c>
      <c r="G33" s="3">
        <f>SUM(G34:G40)</f>
        <v>30024000</v>
      </c>
      <c r="H33" s="3">
        <f>SUM(H34:H40)</f>
        <v>9775000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23411000</v>
      </c>
      <c r="G35" s="9">
        <v>30024000</v>
      </c>
      <c r="H35" s="9">
        <v>9775000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23411000</v>
      </c>
      <c r="G43" s="29">
        <f>+G33+G41</f>
        <v>30024000</v>
      </c>
      <c r="H43" s="29">
        <f>+H33+H41</f>
        <v>9775000</v>
      </c>
    </row>
    <row r="44" spans="5:8" ht="14" x14ac:dyDescent="0.3">
      <c r="E44" s="30" t="s">
        <v>42</v>
      </c>
      <c r="F44" s="31">
        <f>+F31+F43</f>
        <v>12852108000</v>
      </c>
      <c r="G44" s="31">
        <f>+G31+G43</f>
        <v>9262477000</v>
      </c>
      <c r="H44" s="31">
        <f>+H31+H43</f>
        <v>9680546000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452856000</v>
      </c>
      <c r="G46" s="23">
        <f>SUM(G48+G55+G62+G67+G75+G81+G87+G93+G99+G105+G111+G117)</f>
        <v>444935000</v>
      </c>
      <c r="H46" s="23">
        <f>SUM(H48+H55+H62+H67+H75+H81+H87+H93+H99+H105+H111+H117)</f>
        <v>507814000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2500000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>
        <v>2500000</v>
      </c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361851000</v>
      </c>
      <c r="G62" s="3">
        <f>SUM(G63:G65)</f>
        <v>353064000</v>
      </c>
      <c r="H62" s="3">
        <f>SUM(H63:H65)</f>
        <v>415941000</v>
      </c>
    </row>
    <row r="63" spans="5:9" x14ac:dyDescent="0.25">
      <c r="E63" s="4" t="s">
        <v>156</v>
      </c>
      <c r="F63" s="5">
        <v>13536000</v>
      </c>
      <c r="G63" s="6">
        <v>13536000</v>
      </c>
      <c r="H63" s="7">
        <v>13536000</v>
      </c>
    </row>
    <row r="64" spans="5:9" x14ac:dyDescent="0.25">
      <c r="E64" s="4" t="s">
        <v>169</v>
      </c>
      <c r="F64" s="8">
        <v>326164000</v>
      </c>
      <c r="G64" s="9">
        <v>323202000</v>
      </c>
      <c r="H64" s="10">
        <v>384144000</v>
      </c>
    </row>
    <row r="65" spans="5:9" x14ac:dyDescent="0.25">
      <c r="E65" s="4" t="s">
        <v>170</v>
      </c>
      <c r="F65" s="11">
        <v>22151000</v>
      </c>
      <c r="G65" s="12">
        <v>16326000</v>
      </c>
      <c r="H65" s="13">
        <v>18261000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88505000</v>
      </c>
      <c r="G67" s="3">
        <f t="shared" ref="G67:H67" si="1">SUM(G68:G73)</f>
        <v>91871000</v>
      </c>
      <c r="H67" s="3">
        <f t="shared" si="1"/>
        <v>91873000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7278000</v>
      </c>
      <c r="G71" s="9">
        <v>7606000</v>
      </c>
      <c r="H71" s="10">
        <v>7606000</v>
      </c>
    </row>
    <row r="72" spans="5:9" x14ac:dyDescent="0.25">
      <c r="E72" s="33" t="s">
        <v>161</v>
      </c>
      <c r="F72" s="9">
        <v>68251000</v>
      </c>
      <c r="G72" s="9">
        <v>67882000</v>
      </c>
      <c r="H72" s="10">
        <v>67884000</v>
      </c>
    </row>
    <row r="73" spans="5:9" x14ac:dyDescent="0.25">
      <c r="E73" s="33" t="s">
        <v>162</v>
      </c>
      <c r="F73" s="11">
        <v>12976000</v>
      </c>
      <c r="G73" s="12">
        <v>16383000</v>
      </c>
      <c r="H73" s="13">
        <v>16383000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452856000</v>
      </c>
      <c r="G122" s="16">
        <f>SUM(G46)</f>
        <v>444935000</v>
      </c>
      <c r="H122" s="16">
        <f>SUM(H46)</f>
        <v>507814000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179468000</v>
      </c>
      <c r="G5" s="3">
        <v>178434000</v>
      </c>
      <c r="H5" s="3">
        <v>190950000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38662000</v>
      </c>
      <c r="G7" s="23">
        <f>SUM(G8:G20)</f>
        <v>48959000</v>
      </c>
      <c r="H7" s="23">
        <f>SUM(H8:H20)</f>
        <v>50523000</v>
      </c>
    </row>
    <row r="8" spans="5:8" ht="13" x14ac:dyDescent="0.3">
      <c r="E8" s="24" t="s">
        <v>11</v>
      </c>
      <c r="F8" s="9">
        <v>37762000</v>
      </c>
      <c r="G8" s="9">
        <v>41643000</v>
      </c>
      <c r="H8" s="9">
        <v>42876000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900000</v>
      </c>
      <c r="G11" s="9">
        <v>7316000</v>
      </c>
      <c r="H11" s="9">
        <v>7647000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3864000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1664000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221994000</v>
      </c>
      <c r="G31" s="16">
        <f>+G5+G6+G7+G21</f>
        <v>229693000</v>
      </c>
      <c r="H31" s="16">
        <f>+H5+H6+H7+H21</f>
        <v>243873000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22200000</v>
      </c>
      <c r="G33" s="3">
        <f>SUM(G34:G40)</f>
        <v>9711000</v>
      </c>
      <c r="H33" s="3">
        <f>SUM(H34:H40)</f>
        <v>41114000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22200000</v>
      </c>
      <c r="G35" s="9">
        <v>9711000</v>
      </c>
      <c r="H35" s="9">
        <v>41114000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22200000</v>
      </c>
      <c r="G43" s="29">
        <f>+G33+G41</f>
        <v>9711000</v>
      </c>
      <c r="H43" s="29">
        <f>+H33+H41</f>
        <v>41114000</v>
      </c>
    </row>
    <row r="44" spans="5:8" ht="14" x14ac:dyDescent="0.3">
      <c r="E44" s="30" t="s">
        <v>42</v>
      </c>
      <c r="F44" s="31">
        <f>+F31+F43</f>
        <v>244194000</v>
      </c>
      <c r="G44" s="31">
        <f>+G31+G43</f>
        <v>239404000</v>
      </c>
      <c r="H44" s="31">
        <f>+H31+H43</f>
        <v>284987000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11723000</v>
      </c>
      <c r="G46" s="23">
        <f>SUM(G48+G55+G62+G67+G75+G81+G87+G93+G99+G105+G111+G117)</f>
        <v>12518000</v>
      </c>
      <c r="H46" s="23">
        <f>SUM(H48+H55+H62+H67+H75+H81+H87+H93+H99+H105+H111+H117)</f>
        <v>12518000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11723000</v>
      </c>
      <c r="G67" s="3">
        <f t="shared" ref="G67:H67" si="1">SUM(G68:G73)</f>
        <v>12518000</v>
      </c>
      <c r="H67" s="3">
        <f t="shared" si="1"/>
        <v>12518000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9108000</v>
      </c>
      <c r="G72" s="9">
        <v>9533000</v>
      </c>
      <c r="H72" s="10">
        <v>9533000</v>
      </c>
    </row>
    <row r="73" spans="5:9" x14ac:dyDescent="0.25">
      <c r="E73" s="33" t="s">
        <v>162</v>
      </c>
      <c r="F73" s="11">
        <v>2615000</v>
      </c>
      <c r="G73" s="12">
        <v>2985000</v>
      </c>
      <c r="H73" s="13">
        <v>2985000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11723000</v>
      </c>
      <c r="G122" s="16">
        <f>SUM(G46)</f>
        <v>12518000</v>
      </c>
      <c r="H122" s="16">
        <f>SUM(H46)</f>
        <v>12518000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I253"/>
  <sheetViews>
    <sheetView showGridLines="0" topLeftCell="A64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165070000</v>
      </c>
      <c r="G5" s="3">
        <v>162991000</v>
      </c>
      <c r="H5" s="3">
        <v>175717000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42526000</v>
      </c>
      <c r="G7" s="23">
        <f>SUM(G8:G20)</f>
        <v>55865000</v>
      </c>
      <c r="H7" s="23">
        <f>SUM(H8:H20)</f>
        <v>57685000</v>
      </c>
    </row>
    <row r="8" spans="5:8" ht="13" x14ac:dyDescent="0.3">
      <c r="E8" s="24" t="s">
        <v>11</v>
      </c>
      <c r="F8" s="9">
        <v>42067000</v>
      </c>
      <c r="G8" s="9">
        <v>46458000</v>
      </c>
      <c r="H8" s="9">
        <v>47853000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459000</v>
      </c>
      <c r="G11" s="9">
        <v>9407000</v>
      </c>
      <c r="H11" s="9">
        <v>9832000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3609000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1509000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211205000</v>
      </c>
      <c r="G31" s="16">
        <f>+G5+G6+G7+G21</f>
        <v>221056000</v>
      </c>
      <c r="H31" s="16">
        <f>+H5+H6+H7+H21</f>
        <v>235702000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3916000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3916000</v>
      </c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3916000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215121000</v>
      </c>
      <c r="G44" s="31">
        <f>+G31+G43</f>
        <v>221056000</v>
      </c>
      <c r="H44" s="31">
        <f>+H31+H43</f>
        <v>235702000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7894000</v>
      </c>
      <c r="G46" s="23">
        <f>SUM(G48+G55+G62+G67+G75+G81+G87+G93+G99+G105+G111+G117)</f>
        <v>1427000</v>
      </c>
      <c r="H46" s="23">
        <f>SUM(H48+H55+H62+H67+H75+H81+H87+H93+H99+H105+H111+H117)</f>
        <v>1427000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800000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800000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7094000</v>
      </c>
      <c r="G67" s="3">
        <f t="shared" ref="G67:H67" si="1">SUM(G68:G73)</f>
        <v>1427000</v>
      </c>
      <c r="H67" s="3">
        <f t="shared" si="1"/>
        <v>1427000</v>
      </c>
    </row>
    <row r="68" spans="5:9" x14ac:dyDescent="0.25">
      <c r="E68" s="4" t="s">
        <v>157</v>
      </c>
      <c r="F68" s="5">
        <v>5940000</v>
      </c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>
        <v>1154000</v>
      </c>
      <c r="G73" s="12">
        <v>1427000</v>
      </c>
      <c r="H73" s="13">
        <v>1427000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7894000</v>
      </c>
      <c r="G122" s="16">
        <f>SUM(G46)</f>
        <v>1427000</v>
      </c>
      <c r="H122" s="16">
        <f>SUM(H46)</f>
        <v>1427000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120515000</v>
      </c>
      <c r="G5" s="3">
        <v>119626000</v>
      </c>
      <c r="H5" s="3">
        <v>128253000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28941000</v>
      </c>
      <c r="G7" s="23">
        <f>SUM(G8:G20)</f>
        <v>37344000</v>
      </c>
      <c r="H7" s="23">
        <f>SUM(H8:H20)</f>
        <v>38504000</v>
      </c>
    </row>
    <row r="8" spans="5:8" ht="13" x14ac:dyDescent="0.3">
      <c r="E8" s="24" t="s">
        <v>11</v>
      </c>
      <c r="F8" s="9">
        <v>28388000</v>
      </c>
      <c r="G8" s="9">
        <v>31159000</v>
      </c>
      <c r="H8" s="9">
        <v>32039000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553000</v>
      </c>
      <c r="G11" s="9">
        <v>6185000</v>
      </c>
      <c r="H11" s="9">
        <v>6465000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3788000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1588000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153244000</v>
      </c>
      <c r="G31" s="16">
        <f>+G5+G6+G7+G21</f>
        <v>159270000</v>
      </c>
      <c r="H31" s="16">
        <f>+H5+H6+H7+H21</f>
        <v>169157000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15337000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15337000</v>
      </c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15337000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168581000</v>
      </c>
      <c r="G44" s="31">
        <f>+G31+G43</f>
        <v>159270000</v>
      </c>
      <c r="H44" s="31">
        <f>+H31+H43</f>
        <v>169157000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2458000</v>
      </c>
      <c r="G46" s="23">
        <f>SUM(G48+G55+G62+G67+G75+G81+G87+G93+G99+G105+G111+G117)</f>
        <v>2404000</v>
      </c>
      <c r="H46" s="23">
        <f>SUM(H48+H55+H62+H67+H75+H81+H87+H93+H99+H105+H111+H117)</f>
        <v>2404000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2458000</v>
      </c>
      <c r="G67" s="3">
        <f t="shared" ref="G67:H67" si="1">SUM(G68:G73)</f>
        <v>2404000</v>
      </c>
      <c r="H67" s="3">
        <f t="shared" si="1"/>
        <v>2404000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1167000</v>
      </c>
      <c r="G72" s="9">
        <v>1222000</v>
      </c>
      <c r="H72" s="10">
        <v>1222000</v>
      </c>
    </row>
    <row r="73" spans="5:9" x14ac:dyDescent="0.25">
      <c r="E73" s="33" t="s">
        <v>162</v>
      </c>
      <c r="F73" s="11">
        <v>1291000</v>
      </c>
      <c r="G73" s="12">
        <v>1182000</v>
      </c>
      <c r="H73" s="13">
        <v>1182000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2458000</v>
      </c>
      <c r="G122" s="16">
        <f>SUM(G46)</f>
        <v>2404000</v>
      </c>
      <c r="H122" s="16">
        <f>SUM(H46)</f>
        <v>2404000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308900000</v>
      </c>
      <c r="G5" s="3">
        <v>311912000</v>
      </c>
      <c r="H5" s="3">
        <v>328230000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118614000</v>
      </c>
      <c r="G7" s="23">
        <f>SUM(G8:G20)</f>
        <v>96469000</v>
      </c>
      <c r="H7" s="23">
        <f>SUM(H8:H20)</f>
        <v>98415000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13104000</v>
      </c>
      <c r="G11" s="9">
        <v>12316000</v>
      </c>
      <c r="H11" s="9">
        <v>11647000</v>
      </c>
    </row>
    <row r="12" spans="5:8" ht="13" x14ac:dyDescent="0.3">
      <c r="E12" s="24" t="s">
        <v>15</v>
      </c>
      <c r="F12" s="9">
        <v>10299000</v>
      </c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95211000</v>
      </c>
      <c r="G19" s="9">
        <v>84153000</v>
      </c>
      <c r="H19" s="9">
        <v>86768000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4634000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2434000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432148000</v>
      </c>
      <c r="G31" s="16">
        <f>+G5+G6+G7+G21</f>
        <v>410681000</v>
      </c>
      <c r="H31" s="16">
        <f>+H5+H6+H7+H21</f>
        <v>429045000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35876000</v>
      </c>
      <c r="G33" s="3">
        <f>SUM(G34:G40)</f>
        <v>4150000</v>
      </c>
      <c r="H33" s="3">
        <f>SUM(H34:H40)</f>
        <v>16622000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35876000</v>
      </c>
      <c r="G35" s="9">
        <v>4150000</v>
      </c>
      <c r="H35" s="9">
        <v>16622000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35876000</v>
      </c>
      <c r="G43" s="29">
        <f>+G33+G41</f>
        <v>4150000</v>
      </c>
      <c r="H43" s="29">
        <f>+H33+H41</f>
        <v>16622000</v>
      </c>
    </row>
    <row r="44" spans="5:8" ht="14" x14ac:dyDescent="0.3">
      <c r="E44" s="30" t="s">
        <v>42</v>
      </c>
      <c r="F44" s="31">
        <f>+F31+F43</f>
        <v>468024000</v>
      </c>
      <c r="G44" s="31">
        <f>+G31+G43</f>
        <v>414831000</v>
      </c>
      <c r="H44" s="31">
        <f>+H31+H43</f>
        <v>445667000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99656000</v>
      </c>
      <c r="G46" s="23">
        <f>SUM(G48+G55+G62+G67+G75+G81+G87+G93+G99+G105+G111+G117)</f>
        <v>116386000</v>
      </c>
      <c r="H46" s="23">
        <f>SUM(H48+H55+H62+H67+H75+H81+H87+H93+H99+H105+H111+H117)</f>
        <v>116069000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500000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500000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79490000</v>
      </c>
      <c r="G62" s="3">
        <f>SUM(G63:G65)</f>
        <v>96861000</v>
      </c>
      <c r="H62" s="3">
        <f>SUM(H63:H65)</f>
        <v>96544000</v>
      </c>
    </row>
    <row r="63" spans="5:9" x14ac:dyDescent="0.25">
      <c r="E63" s="4" t="s">
        <v>156</v>
      </c>
      <c r="F63" s="5">
        <v>2500000</v>
      </c>
      <c r="G63" s="6">
        <v>2500000</v>
      </c>
      <c r="H63" s="7">
        <v>2500000</v>
      </c>
    </row>
    <row r="64" spans="5:9" x14ac:dyDescent="0.25">
      <c r="E64" s="4" t="s">
        <v>169</v>
      </c>
      <c r="F64" s="8">
        <v>72890000</v>
      </c>
      <c r="G64" s="9">
        <v>89491000</v>
      </c>
      <c r="H64" s="10">
        <v>92544000</v>
      </c>
    </row>
    <row r="65" spans="5:9" x14ac:dyDescent="0.25">
      <c r="E65" s="4" t="s">
        <v>170</v>
      </c>
      <c r="F65" s="11">
        <v>4100000</v>
      </c>
      <c r="G65" s="12">
        <v>4870000</v>
      </c>
      <c r="H65" s="13">
        <v>1500000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19666000</v>
      </c>
      <c r="G67" s="3">
        <f t="shared" ref="G67:H67" si="1">SUM(G68:G73)</f>
        <v>19525000</v>
      </c>
      <c r="H67" s="3">
        <f t="shared" si="1"/>
        <v>19525000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582000</v>
      </c>
      <c r="G71" s="9">
        <v>608000</v>
      </c>
      <c r="H71" s="10">
        <v>608000</v>
      </c>
    </row>
    <row r="72" spans="5:9" x14ac:dyDescent="0.25">
      <c r="E72" s="33" t="s">
        <v>161</v>
      </c>
      <c r="F72" s="9">
        <v>14776000</v>
      </c>
      <c r="G72" s="9">
        <v>15466000</v>
      </c>
      <c r="H72" s="10">
        <v>15466000</v>
      </c>
    </row>
    <row r="73" spans="5:9" x14ac:dyDescent="0.25">
      <c r="E73" s="33" t="s">
        <v>162</v>
      </c>
      <c r="F73" s="11">
        <v>4308000</v>
      </c>
      <c r="G73" s="12">
        <v>3451000</v>
      </c>
      <c r="H73" s="13">
        <v>3451000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99656000</v>
      </c>
      <c r="G122" s="16">
        <f>SUM(G46)</f>
        <v>116386000</v>
      </c>
      <c r="H122" s="16">
        <f>SUM(H46)</f>
        <v>116069000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139335000</v>
      </c>
      <c r="G5" s="3">
        <v>139384000</v>
      </c>
      <c r="H5" s="3">
        <v>148199000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40344000</v>
      </c>
      <c r="G7" s="23">
        <f>SUM(G8:G20)</f>
        <v>43496000</v>
      </c>
      <c r="H7" s="23">
        <f>SUM(H8:H20)</f>
        <v>44864000</v>
      </c>
    </row>
    <row r="8" spans="5:8" ht="13" x14ac:dyDescent="0.3">
      <c r="E8" s="24" t="s">
        <v>11</v>
      </c>
      <c r="F8" s="9">
        <v>33813000</v>
      </c>
      <c r="G8" s="9">
        <v>37225000</v>
      </c>
      <c r="H8" s="9">
        <v>38310000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6531000</v>
      </c>
      <c r="G11" s="9">
        <v>6271000</v>
      </c>
      <c r="H11" s="9">
        <v>6554000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3974000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1774000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183653000</v>
      </c>
      <c r="G31" s="16">
        <f>+G5+G6+G7+G21</f>
        <v>185180000</v>
      </c>
      <c r="H31" s="16">
        <f>+H5+H6+H7+H21</f>
        <v>195463000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31837000</v>
      </c>
      <c r="H33" s="3">
        <f>SUM(H34:H40)</f>
        <v>2204000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31837000</v>
      </c>
      <c r="H35" s="9">
        <v>2204000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31837000</v>
      </c>
      <c r="H43" s="29">
        <f>+H33+H41</f>
        <v>2204000</v>
      </c>
    </row>
    <row r="44" spans="5:8" ht="14" x14ac:dyDescent="0.3">
      <c r="E44" s="30" t="s">
        <v>42</v>
      </c>
      <c r="F44" s="31">
        <f>+F31+F43</f>
        <v>183653000</v>
      </c>
      <c r="G44" s="31">
        <f>+G31+G43</f>
        <v>217017000</v>
      </c>
      <c r="H44" s="31">
        <f>+H31+H43</f>
        <v>197667000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3695000</v>
      </c>
      <c r="G46" s="23">
        <f>SUM(G48+G55+G62+G67+G75+G81+G87+G93+G99+G105+G111+G117)</f>
        <v>3868000</v>
      </c>
      <c r="H46" s="23">
        <f>SUM(H48+H55+H62+H67+H75+H81+H87+H93+H99+H105+H111+H117)</f>
        <v>3868000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3695000</v>
      </c>
      <c r="G67" s="3">
        <f t="shared" ref="G67:H67" si="1">SUM(G68:G73)</f>
        <v>3868000</v>
      </c>
      <c r="H67" s="3">
        <f t="shared" si="1"/>
        <v>3868000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3358000</v>
      </c>
      <c r="G72" s="9">
        <v>3515000</v>
      </c>
      <c r="H72" s="10">
        <v>3515000</v>
      </c>
    </row>
    <row r="73" spans="5:9" x14ac:dyDescent="0.25">
      <c r="E73" s="33" t="s">
        <v>162</v>
      </c>
      <c r="F73" s="11">
        <v>337000</v>
      </c>
      <c r="G73" s="12">
        <v>353000</v>
      </c>
      <c r="H73" s="13">
        <v>353000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3695000</v>
      </c>
      <c r="G122" s="16">
        <f>SUM(G46)</f>
        <v>3868000</v>
      </c>
      <c r="H122" s="16">
        <f>SUM(H46)</f>
        <v>3868000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113175000</v>
      </c>
      <c r="G5" s="3">
        <v>116505000</v>
      </c>
      <c r="H5" s="3">
        <v>120157000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68676000</v>
      </c>
      <c r="G7" s="23">
        <f>SUM(G8:G20)</f>
        <v>46448000</v>
      </c>
      <c r="H7" s="23">
        <f>SUM(H8:H20)</f>
        <v>48024000</v>
      </c>
    </row>
    <row r="8" spans="5:8" ht="13" x14ac:dyDescent="0.3">
      <c r="E8" s="24" t="s">
        <v>11</v>
      </c>
      <c r="F8" s="9">
        <v>46676000</v>
      </c>
      <c r="G8" s="9">
        <v>30770000</v>
      </c>
      <c r="H8" s="9">
        <v>31637000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22000000</v>
      </c>
      <c r="G11" s="9">
        <v>15678000</v>
      </c>
      <c r="H11" s="9">
        <v>16387000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3845000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1745000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185696000</v>
      </c>
      <c r="G31" s="16">
        <f>+G5+G6+G7+G21</f>
        <v>165153000</v>
      </c>
      <c r="H31" s="16">
        <f>+H5+H6+H7+H21</f>
        <v>170481000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2375000</v>
      </c>
      <c r="G33" s="3">
        <f>SUM(G34:G40)</f>
        <v>9200000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2375000</v>
      </c>
      <c r="G35" s="9">
        <v>9200000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2375000</v>
      </c>
      <c r="G43" s="29">
        <f>+G33+G41</f>
        <v>9200000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188071000</v>
      </c>
      <c r="G44" s="31">
        <f>+G31+G43</f>
        <v>174353000</v>
      </c>
      <c r="H44" s="31">
        <f>+H31+H43</f>
        <v>170481000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6615000</v>
      </c>
      <c r="G46" s="23">
        <f>SUM(G48+G55+G62+G67+G75+G81+G87+G93+G99+G105+G111+G117)</f>
        <v>6406000</v>
      </c>
      <c r="H46" s="23">
        <f>SUM(H48+H55+H62+H67+H75+H81+H87+H93+H99+H105+H111+H117)</f>
        <v>6406000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6615000</v>
      </c>
      <c r="G67" s="3">
        <f t="shared" ref="G67:H67" si="1">SUM(G68:G73)</f>
        <v>6406000</v>
      </c>
      <c r="H67" s="3">
        <f t="shared" si="1"/>
        <v>6406000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789000</v>
      </c>
      <c r="G71" s="9">
        <v>822000</v>
      </c>
      <c r="H71" s="10">
        <v>822000</v>
      </c>
    </row>
    <row r="72" spans="5:9" x14ac:dyDescent="0.25">
      <c r="E72" s="33" t="s">
        <v>161</v>
      </c>
      <c r="F72" s="9">
        <v>4478000</v>
      </c>
      <c r="G72" s="9">
        <v>4687000</v>
      </c>
      <c r="H72" s="10">
        <v>4687000</v>
      </c>
    </row>
    <row r="73" spans="5:9" x14ac:dyDescent="0.25">
      <c r="E73" s="33" t="s">
        <v>162</v>
      </c>
      <c r="F73" s="11">
        <v>1348000</v>
      </c>
      <c r="G73" s="12">
        <v>897000</v>
      </c>
      <c r="H73" s="13">
        <v>897000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6615000</v>
      </c>
      <c r="G122" s="16">
        <f>SUM(G46)</f>
        <v>6406000</v>
      </c>
      <c r="H122" s="16">
        <f>SUM(H46)</f>
        <v>6406000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49481000</v>
      </c>
      <c r="G5" s="3">
        <v>49786000</v>
      </c>
      <c r="H5" s="3">
        <v>52630000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13977000</v>
      </c>
      <c r="G7" s="23">
        <f>SUM(G8:G20)</f>
        <v>15041000</v>
      </c>
      <c r="H7" s="23">
        <f>SUM(H8:H20)</f>
        <v>15378000</v>
      </c>
    </row>
    <row r="8" spans="5:8" ht="13" x14ac:dyDescent="0.3">
      <c r="E8" s="24" t="s">
        <v>11</v>
      </c>
      <c r="F8" s="9">
        <v>13977000</v>
      </c>
      <c r="G8" s="9">
        <v>15041000</v>
      </c>
      <c r="H8" s="9">
        <v>15378000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4459000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1459000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67917000</v>
      </c>
      <c r="G31" s="16">
        <f>+G5+G6+G7+G21</f>
        <v>67927000</v>
      </c>
      <c r="H31" s="16">
        <f>+H5+H6+H7+H21</f>
        <v>71108000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12097000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12097000</v>
      </c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12097000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80014000</v>
      </c>
      <c r="G44" s="31">
        <f>+G31+G43</f>
        <v>67927000</v>
      </c>
      <c r="H44" s="31">
        <f>+H31+H43</f>
        <v>71108000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3884000</v>
      </c>
      <c r="G46" s="23">
        <f>SUM(G48+G55+G62+G67+G75+G81+G87+G93+G99+G105+G111+G117)</f>
        <v>3692000</v>
      </c>
      <c r="H46" s="23">
        <f>SUM(H48+H55+H62+H67+H75+H81+H87+H93+H99+H105+H111+H117)</f>
        <v>3242000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250000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250000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3634000</v>
      </c>
      <c r="G67" s="3">
        <f t="shared" ref="G67:H67" si="1">SUM(G68:G73)</f>
        <v>3692000</v>
      </c>
      <c r="H67" s="3">
        <f t="shared" si="1"/>
        <v>3242000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>
        <v>450000</v>
      </c>
      <c r="G69" s="9">
        <v>450000</v>
      </c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272000</v>
      </c>
      <c r="G71" s="9">
        <v>284000</v>
      </c>
      <c r="H71" s="10">
        <v>284000</v>
      </c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674000</v>
      </c>
      <c r="G73" s="12">
        <v>615000</v>
      </c>
      <c r="H73" s="13">
        <v>615000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3884000</v>
      </c>
      <c r="G122" s="16">
        <f>SUM(G46)</f>
        <v>3692000</v>
      </c>
      <c r="H122" s="16">
        <f>SUM(H46)</f>
        <v>3242000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I253"/>
  <sheetViews>
    <sheetView showGridLines="0" topLeftCell="A62" workbookViewId="0">
      <selection activeCell="J126" sqref="J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43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744602000</v>
      </c>
      <c r="G5" s="3">
        <v>784454000</v>
      </c>
      <c r="H5" s="3">
        <v>804162000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423671000</v>
      </c>
      <c r="G7" s="23">
        <f>SUM(G8:G20)</f>
        <v>484227000</v>
      </c>
      <c r="H7" s="23">
        <f>SUM(H8:H20)</f>
        <v>440299000</v>
      </c>
    </row>
    <row r="8" spans="5:8" ht="13" x14ac:dyDescent="0.3">
      <c r="E8" s="24" t="s">
        <v>11</v>
      </c>
      <c r="F8" s="9">
        <v>291423000</v>
      </c>
      <c r="G8" s="9">
        <v>325349000</v>
      </c>
      <c r="H8" s="9">
        <v>336130000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3248000</v>
      </c>
      <c r="G14" s="25">
        <v>3378000</v>
      </c>
      <c r="H14" s="25">
        <v>3483000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129000000</v>
      </c>
      <c r="G17" s="9">
        <v>155500000</v>
      </c>
      <c r="H17" s="9">
        <v>100686000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5219000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3019000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1173492000</v>
      </c>
      <c r="G31" s="16">
        <f>+G5+G6+G7+G21</f>
        <v>1270981000</v>
      </c>
      <c r="H31" s="16">
        <f>+H5+H6+H7+H21</f>
        <v>1246861000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1173492000</v>
      </c>
      <c r="G44" s="31">
        <f>+G31+G43</f>
        <v>1270981000</v>
      </c>
      <c r="H44" s="31">
        <f>+H31+H43</f>
        <v>1246861000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47</v>
      </c>
      <c r="F128" s="14">
        <v>74969000</v>
      </c>
      <c r="G128" s="14">
        <v>81330000</v>
      </c>
      <c r="H128" s="14">
        <v>84318000</v>
      </c>
    </row>
    <row r="129" spans="5:8" x14ac:dyDescent="0.25">
      <c r="E129" s="1" t="s">
        <v>48</v>
      </c>
      <c r="F129" s="14">
        <v>59806000</v>
      </c>
      <c r="G129" s="14">
        <v>64880000</v>
      </c>
      <c r="H129" s="14">
        <v>67264000</v>
      </c>
    </row>
    <row r="130" spans="5:8" x14ac:dyDescent="0.25">
      <c r="E130" s="1" t="s">
        <v>49</v>
      </c>
      <c r="F130" s="14">
        <v>46736000</v>
      </c>
      <c r="G130" s="14">
        <v>50701000</v>
      </c>
      <c r="H130" s="14">
        <v>52564000</v>
      </c>
    </row>
    <row r="131" spans="5:8" x14ac:dyDescent="0.25">
      <c r="E131" s="1" t="s">
        <v>50</v>
      </c>
      <c r="F131" s="14">
        <v>176133000</v>
      </c>
      <c r="G131" s="14">
        <v>191076000</v>
      </c>
      <c r="H131" s="14">
        <v>198096000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47</v>
      </c>
      <c r="F134" s="14">
        <v>44833000</v>
      </c>
      <c r="G134" s="14">
        <v>46081000</v>
      </c>
      <c r="H134" s="14">
        <v>45405000</v>
      </c>
    </row>
    <row r="135" spans="5:8" x14ac:dyDescent="0.25">
      <c r="E135" s="1" t="s">
        <v>48</v>
      </c>
      <c r="F135" s="14">
        <v>35765000</v>
      </c>
      <c r="G135" s="14">
        <v>36761000</v>
      </c>
      <c r="H135" s="14">
        <v>36221000</v>
      </c>
    </row>
    <row r="136" spans="5:8" x14ac:dyDescent="0.25">
      <c r="E136" s="1" t="s">
        <v>49</v>
      </c>
      <c r="F136" s="14">
        <v>27949000</v>
      </c>
      <c r="G136" s="14">
        <v>28727000</v>
      </c>
      <c r="H136" s="14">
        <v>28306000</v>
      </c>
    </row>
    <row r="137" spans="5:8" x14ac:dyDescent="0.25">
      <c r="E137" s="1" t="s">
        <v>50</v>
      </c>
      <c r="F137" s="14">
        <v>105331000</v>
      </c>
      <c r="G137" s="14">
        <v>108262000</v>
      </c>
      <c r="H137" s="14">
        <v>106674000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47</v>
      </c>
      <c r="F142" s="14">
        <v>52342000</v>
      </c>
      <c r="G142" s="14">
        <v>58541000</v>
      </c>
      <c r="H142" s="14">
        <v>60511000</v>
      </c>
    </row>
    <row r="143" spans="5:8" x14ac:dyDescent="0.25">
      <c r="E143" s="1" t="s">
        <v>48</v>
      </c>
      <c r="F143" s="14">
        <v>92952000</v>
      </c>
      <c r="G143" s="14">
        <v>103962000</v>
      </c>
      <c r="H143" s="14">
        <v>107461000</v>
      </c>
    </row>
    <row r="144" spans="5:8" x14ac:dyDescent="0.25">
      <c r="E144" s="1" t="s">
        <v>49</v>
      </c>
      <c r="F144" s="14">
        <v>41671000</v>
      </c>
      <c r="G144" s="14">
        <v>46607000</v>
      </c>
      <c r="H144" s="14">
        <v>48176000</v>
      </c>
    </row>
    <row r="145" spans="5:8" x14ac:dyDescent="0.25">
      <c r="E145" s="1" t="s">
        <v>50</v>
      </c>
      <c r="F145" s="14">
        <v>99458000</v>
      </c>
      <c r="G145" s="14">
        <v>111239000</v>
      </c>
      <c r="H145" s="14">
        <v>114983000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53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47</v>
      </c>
      <c r="F150" s="14">
        <v>37250000</v>
      </c>
      <c r="G150" s="14">
        <v>30000000</v>
      </c>
      <c r="H150" s="14"/>
    </row>
    <row r="151" spans="5:8" x14ac:dyDescent="0.25">
      <c r="E151" s="1" t="s">
        <v>48</v>
      </c>
      <c r="F151" s="14">
        <v>36250000</v>
      </c>
      <c r="G151" s="14">
        <v>30000000</v>
      </c>
      <c r="H151" s="14"/>
    </row>
    <row r="152" spans="5:8" x14ac:dyDescent="0.25">
      <c r="E152" s="1" t="s">
        <v>49</v>
      </c>
      <c r="F152" s="14">
        <v>41000000</v>
      </c>
      <c r="G152" s="14">
        <v>20586000</v>
      </c>
      <c r="H152" s="14"/>
    </row>
    <row r="153" spans="5:8" x14ac:dyDescent="0.25">
      <c r="E153" s="1" t="s">
        <v>50</v>
      </c>
      <c r="F153" s="14">
        <v>41000000</v>
      </c>
      <c r="G153" s="14">
        <v>20100000</v>
      </c>
      <c r="H153" s="14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8:H148"/>
    <mergeCell ref="E149:H149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49492000</v>
      </c>
      <c r="G5" s="3">
        <v>49226000</v>
      </c>
      <c r="H5" s="3">
        <v>52695000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22696000</v>
      </c>
      <c r="G7" s="23">
        <f>SUM(G8:G20)</f>
        <v>14580000</v>
      </c>
      <c r="H7" s="23">
        <f>SUM(H8:H20)</f>
        <v>14902000</v>
      </c>
    </row>
    <row r="8" spans="5:8" ht="13" x14ac:dyDescent="0.3">
      <c r="E8" s="24" t="s">
        <v>11</v>
      </c>
      <c r="F8" s="9">
        <v>22696000</v>
      </c>
      <c r="G8" s="9">
        <v>14580000</v>
      </c>
      <c r="H8" s="9">
        <v>14902000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4182000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1582000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76370000</v>
      </c>
      <c r="G31" s="16">
        <f>+G5+G6+G7+G21</f>
        <v>66506000</v>
      </c>
      <c r="H31" s="16">
        <f>+H5+H6+H7+H21</f>
        <v>70397000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76370000</v>
      </c>
      <c r="G44" s="31">
        <f>+G31+G43</f>
        <v>66506000</v>
      </c>
      <c r="H44" s="31">
        <f>+H31+H43</f>
        <v>70397000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3249000</v>
      </c>
      <c r="G46" s="23">
        <f>SUM(G48+G55+G62+G67+G75+G81+G87+G93+G99+G105+G111+G117)</f>
        <v>3468000</v>
      </c>
      <c r="H46" s="23">
        <f>SUM(H48+H55+H62+H67+H75+H81+H87+H93+H99+H105+H111+H117)</f>
        <v>2968000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500000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>
        <v>500000</v>
      </c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3249000</v>
      </c>
      <c r="G67" s="3">
        <f t="shared" ref="G67:H67" si="1">SUM(G68:G73)</f>
        <v>2968000</v>
      </c>
      <c r="H67" s="3">
        <f t="shared" si="1"/>
        <v>2968000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1011000</v>
      </c>
      <c r="G73" s="12">
        <v>625000</v>
      </c>
      <c r="H73" s="13">
        <v>625000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3249000</v>
      </c>
      <c r="G122" s="16">
        <f>SUM(G46)</f>
        <v>3468000</v>
      </c>
      <c r="H122" s="16">
        <f>SUM(H46)</f>
        <v>2968000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I253"/>
  <sheetViews>
    <sheetView showGridLines="0" topLeftCell="A64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109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925767000</v>
      </c>
      <c r="G5" s="3">
        <v>974653000</v>
      </c>
      <c r="H5" s="3">
        <v>993191000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394649000</v>
      </c>
      <c r="G7" s="23">
        <f>SUM(G8:G20)</f>
        <v>428539000</v>
      </c>
      <c r="H7" s="23">
        <f>SUM(H8:H20)</f>
        <v>397769000</v>
      </c>
    </row>
    <row r="8" spans="5:8" ht="13" x14ac:dyDescent="0.3">
      <c r="E8" s="24" t="s">
        <v>11</v>
      </c>
      <c r="F8" s="9">
        <v>245849000</v>
      </c>
      <c r="G8" s="9">
        <v>274378000</v>
      </c>
      <c r="H8" s="9">
        <v>283443000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>
        <v>20000000</v>
      </c>
      <c r="G10" s="25">
        <v>20000000</v>
      </c>
      <c r="H10" s="25">
        <v>20000000</v>
      </c>
    </row>
    <row r="11" spans="5:8" ht="13" x14ac:dyDescent="0.3">
      <c r="E11" s="24" t="s">
        <v>14</v>
      </c>
      <c r="F11" s="9">
        <v>8860000</v>
      </c>
      <c r="G11" s="9">
        <v>10271000</v>
      </c>
      <c r="H11" s="9">
        <v>6554000</v>
      </c>
    </row>
    <row r="12" spans="5:8" ht="13" x14ac:dyDescent="0.3">
      <c r="E12" s="24" t="s">
        <v>15</v>
      </c>
      <c r="F12" s="9">
        <v>39940000</v>
      </c>
      <c r="G12" s="9">
        <v>39890000</v>
      </c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80000000</v>
      </c>
      <c r="G17" s="9">
        <v>84000000</v>
      </c>
      <c r="H17" s="9">
        <v>87772000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4296000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2096000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1324712000</v>
      </c>
      <c r="G31" s="16">
        <f>+G5+G6+G7+G21</f>
        <v>1405492000</v>
      </c>
      <c r="H31" s="16">
        <f>+H5+H6+H7+H21</f>
        <v>1393360000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111553000</v>
      </c>
      <c r="G33" s="3">
        <f>SUM(G34:G40)</f>
        <v>26977000</v>
      </c>
      <c r="H33" s="3">
        <f>SUM(H34:H40)</f>
        <v>28738000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11553000</v>
      </c>
      <c r="G35" s="9">
        <v>26977000</v>
      </c>
      <c r="H35" s="9">
        <v>28738000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>
        <v>100000000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111553000</v>
      </c>
      <c r="G43" s="29">
        <f>+G33+G41</f>
        <v>26977000</v>
      </c>
      <c r="H43" s="29">
        <f>+H33+H41</f>
        <v>28738000</v>
      </c>
    </row>
    <row r="44" spans="5:8" ht="14" x14ac:dyDescent="0.3">
      <c r="E44" s="30" t="s">
        <v>42</v>
      </c>
      <c r="F44" s="31">
        <f>+F31+F43</f>
        <v>1436265000</v>
      </c>
      <c r="G44" s="31">
        <f>+G31+G43</f>
        <v>1432469000</v>
      </c>
      <c r="H44" s="31">
        <f>+H31+H43</f>
        <v>1422098000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216011000</v>
      </c>
      <c r="G46" s="23">
        <f>SUM(G48+G55+G62+G67+G75+G81+G87+G93+G99+G105+G111+G117)</f>
        <v>109027000</v>
      </c>
      <c r="H46" s="23">
        <f>SUM(H48+H55+H62+H67+H75+H81+H87+H93+H99+H105+H111+H117)</f>
        <v>209108000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950000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750000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>
        <v>200000</v>
      </c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197773000</v>
      </c>
      <c r="G62" s="3">
        <f>SUM(G63:G65)</f>
        <v>90450000</v>
      </c>
      <c r="H62" s="3">
        <f>SUM(H63:H65)</f>
        <v>190531000</v>
      </c>
    </row>
    <row r="63" spans="5:9" x14ac:dyDescent="0.25">
      <c r="E63" s="4" t="s">
        <v>156</v>
      </c>
      <c r="F63" s="5">
        <v>4500000</v>
      </c>
      <c r="G63" s="6">
        <v>4500000</v>
      </c>
      <c r="H63" s="7">
        <v>4500000</v>
      </c>
    </row>
    <row r="64" spans="5:9" x14ac:dyDescent="0.25">
      <c r="E64" s="4" t="s">
        <v>169</v>
      </c>
      <c r="F64" s="8">
        <v>87551000</v>
      </c>
      <c r="G64" s="9">
        <v>34200000</v>
      </c>
      <c r="H64" s="10">
        <v>60978000</v>
      </c>
    </row>
    <row r="65" spans="5:9" x14ac:dyDescent="0.25">
      <c r="E65" s="4" t="s">
        <v>170</v>
      </c>
      <c r="F65" s="11">
        <v>105722000</v>
      </c>
      <c r="G65" s="12">
        <v>51750000</v>
      </c>
      <c r="H65" s="13">
        <v>125053000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17288000</v>
      </c>
      <c r="G67" s="3">
        <f t="shared" ref="G67:H67" si="1">SUM(G68:G73)</f>
        <v>18577000</v>
      </c>
      <c r="H67" s="3">
        <f t="shared" si="1"/>
        <v>18577000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686000</v>
      </c>
      <c r="G71" s="9">
        <v>717000</v>
      </c>
      <c r="H71" s="10">
        <v>717000</v>
      </c>
    </row>
    <row r="72" spans="5:9" x14ac:dyDescent="0.25">
      <c r="E72" s="33" t="s">
        <v>161</v>
      </c>
      <c r="F72" s="9">
        <v>15463000</v>
      </c>
      <c r="G72" s="9">
        <v>16184000</v>
      </c>
      <c r="H72" s="10">
        <v>16184000</v>
      </c>
    </row>
    <row r="73" spans="5:9" x14ac:dyDescent="0.25">
      <c r="E73" s="33" t="s">
        <v>162</v>
      </c>
      <c r="F73" s="11">
        <v>1139000</v>
      </c>
      <c r="G73" s="12">
        <v>1676000</v>
      </c>
      <c r="H73" s="13">
        <v>1676000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216011000</v>
      </c>
      <c r="G122" s="16">
        <f>SUM(G46)</f>
        <v>109027000</v>
      </c>
      <c r="H122" s="16">
        <f>SUM(H46)</f>
        <v>209108000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I253"/>
  <sheetViews>
    <sheetView showGridLines="0" topLeftCell="A60" workbookViewId="0">
      <selection activeCell="I70" sqref="I70:I7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86737000</v>
      </c>
      <c r="G5" s="3">
        <v>86515000</v>
      </c>
      <c r="H5" s="3">
        <v>92288000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37851000</v>
      </c>
      <c r="G7" s="23">
        <f>SUM(G8:G20)</f>
        <v>28642000</v>
      </c>
      <c r="H7" s="23">
        <f>SUM(H8:H20)</f>
        <v>32528000</v>
      </c>
    </row>
    <row r="8" spans="5:8" ht="13" x14ac:dyDescent="0.3">
      <c r="E8" s="24" t="s">
        <v>11</v>
      </c>
      <c r="F8" s="9">
        <v>28439000</v>
      </c>
      <c r="G8" s="9">
        <v>20794000</v>
      </c>
      <c r="H8" s="9">
        <v>21325000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9412000</v>
      </c>
      <c r="G11" s="9">
        <v>7848000</v>
      </c>
      <c r="H11" s="9">
        <v>11203000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5126000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2126000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129714000</v>
      </c>
      <c r="G31" s="16">
        <f>+G5+G6+G7+G21</f>
        <v>118257000</v>
      </c>
      <c r="H31" s="16">
        <f>+H5+H6+H7+H21</f>
        <v>127916000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129714000</v>
      </c>
      <c r="G44" s="31">
        <f>+G31+G43</f>
        <v>118257000</v>
      </c>
      <c r="H44" s="31">
        <f>+H31+H43</f>
        <v>127916000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2463000</v>
      </c>
      <c r="G46" s="23">
        <f>SUM(G48+G55+G62+G67+G75+G81+G87+G93+G99+G105+G111+G117)</f>
        <v>2416000</v>
      </c>
      <c r="H46" s="23">
        <f>SUM(H48+H55+H62+H67+H75+H81+H87+H93+H99+H105+H111+H117)</f>
        <v>2416000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2463000</v>
      </c>
      <c r="G67" s="3">
        <f t="shared" ref="G67:H67" si="1">SUM(G68:G73)</f>
        <v>2416000</v>
      </c>
      <c r="H67" s="3">
        <f t="shared" si="1"/>
        <v>2416000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1345000</v>
      </c>
      <c r="G73" s="12">
        <v>1246000</v>
      </c>
      <c r="H73" s="13">
        <v>1246000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2463000</v>
      </c>
      <c r="G122" s="16">
        <f>SUM(G46)</f>
        <v>2416000</v>
      </c>
      <c r="H122" s="16">
        <f>SUM(H46)</f>
        <v>2416000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97091000</v>
      </c>
      <c r="G5" s="3">
        <v>96915000</v>
      </c>
      <c r="H5" s="3">
        <v>103294000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23774000</v>
      </c>
      <c r="G7" s="23">
        <f>SUM(G8:G20)</f>
        <v>30660000</v>
      </c>
      <c r="H7" s="23">
        <f>SUM(H8:H20)</f>
        <v>31598000</v>
      </c>
    </row>
    <row r="8" spans="5:8" ht="13" x14ac:dyDescent="0.3">
      <c r="E8" s="24" t="s">
        <v>11</v>
      </c>
      <c r="F8" s="9">
        <v>22142000</v>
      </c>
      <c r="G8" s="9">
        <v>24173000</v>
      </c>
      <c r="H8" s="9">
        <v>24818000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1632000</v>
      </c>
      <c r="G11" s="9">
        <v>6487000</v>
      </c>
      <c r="H11" s="9">
        <v>6780000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4166000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1966000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125031000</v>
      </c>
      <c r="G31" s="16">
        <f>+G5+G6+G7+G21</f>
        <v>129875000</v>
      </c>
      <c r="H31" s="16">
        <f>+H5+H6+H7+H21</f>
        <v>137292000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9092000</v>
      </c>
      <c r="G33" s="3">
        <f>SUM(G34:G40)</f>
        <v>29518000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9092000</v>
      </c>
      <c r="G35" s="9">
        <v>29518000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9092000</v>
      </c>
      <c r="G43" s="29">
        <f>+G33+G41</f>
        <v>29518000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134123000</v>
      </c>
      <c r="G44" s="31">
        <f>+G31+G43</f>
        <v>159393000</v>
      </c>
      <c r="H44" s="31">
        <f>+H31+H43</f>
        <v>137292000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5686000</v>
      </c>
      <c r="G46" s="23">
        <f>SUM(G48+G55+G62+G67+G75+G81+G87+G93+G99+G105+G111+G117)</f>
        <v>5474000</v>
      </c>
      <c r="H46" s="23">
        <f>SUM(H48+H55+H62+H67+H75+H81+H87+H93+H99+H105+H111+H117)</f>
        <v>5474000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500000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500000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5186000</v>
      </c>
      <c r="G67" s="3">
        <f t="shared" ref="G67:H67" si="1">SUM(G68:G73)</f>
        <v>5474000</v>
      </c>
      <c r="H67" s="3">
        <f t="shared" si="1"/>
        <v>5474000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3358000</v>
      </c>
      <c r="G72" s="9">
        <v>3515000</v>
      </c>
      <c r="H72" s="10">
        <v>3515000</v>
      </c>
    </row>
    <row r="73" spans="5:9" x14ac:dyDescent="0.25">
      <c r="E73" s="33" t="s">
        <v>162</v>
      </c>
      <c r="F73" s="11">
        <v>1828000</v>
      </c>
      <c r="G73" s="12">
        <v>1959000</v>
      </c>
      <c r="H73" s="13">
        <v>1959000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5686000</v>
      </c>
      <c r="G122" s="16">
        <f>SUM(G46)</f>
        <v>5474000</v>
      </c>
      <c r="H122" s="16">
        <f>SUM(H46)</f>
        <v>5474000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162727000</v>
      </c>
      <c r="G5" s="3">
        <v>161337000</v>
      </c>
      <c r="H5" s="3">
        <v>173172000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42144000</v>
      </c>
      <c r="G7" s="23">
        <f>SUM(G8:G20)</f>
        <v>49731000</v>
      </c>
      <c r="H7" s="23">
        <f>SUM(H8:H20)</f>
        <v>51369000</v>
      </c>
    </row>
    <row r="8" spans="5:8" ht="13" x14ac:dyDescent="0.3">
      <c r="E8" s="24" t="s">
        <v>11</v>
      </c>
      <c r="F8" s="9">
        <v>34714000</v>
      </c>
      <c r="G8" s="9">
        <v>38234000</v>
      </c>
      <c r="H8" s="9">
        <v>39352000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7430000</v>
      </c>
      <c r="G11" s="9">
        <v>11497000</v>
      </c>
      <c r="H11" s="9">
        <v>12017000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4118000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2018000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208989000</v>
      </c>
      <c r="G31" s="16">
        <f>+G5+G6+G7+G21</f>
        <v>213268000</v>
      </c>
      <c r="H31" s="16">
        <f>+H5+H6+H7+H21</f>
        <v>226841000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1953000</v>
      </c>
      <c r="G33" s="3">
        <f>SUM(G34:G40)</f>
        <v>47091000</v>
      </c>
      <c r="H33" s="3">
        <f>SUM(H34:H40)</f>
        <v>14032000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1953000</v>
      </c>
      <c r="G35" s="9">
        <v>47091000</v>
      </c>
      <c r="H35" s="9">
        <v>14032000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1953000</v>
      </c>
      <c r="G43" s="29">
        <f>+G33+G41</f>
        <v>47091000</v>
      </c>
      <c r="H43" s="29">
        <f>+H33+H41</f>
        <v>14032000</v>
      </c>
    </row>
    <row r="44" spans="5:8" ht="14" x14ac:dyDescent="0.3">
      <c r="E44" s="30" t="s">
        <v>42</v>
      </c>
      <c r="F44" s="31">
        <f>+F31+F43</f>
        <v>210942000</v>
      </c>
      <c r="G44" s="31">
        <f>+G31+G43</f>
        <v>260359000</v>
      </c>
      <c r="H44" s="31">
        <f>+H31+H43</f>
        <v>240873000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3928000</v>
      </c>
      <c r="G46" s="23">
        <f>SUM(G48+G55+G62+G67+G75+G81+G87+G93+G99+G105+G111+G117)</f>
        <v>3947000</v>
      </c>
      <c r="H46" s="23">
        <f>SUM(H48+H55+H62+H67+H75+H81+H87+H93+H99+H105+H111+H117)</f>
        <v>3947000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3928000</v>
      </c>
      <c r="G67" s="3">
        <f t="shared" ref="G67:H67" si="1">SUM(G68:G73)</f>
        <v>3947000</v>
      </c>
      <c r="H67" s="3">
        <f t="shared" si="1"/>
        <v>3947000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1355000</v>
      </c>
      <c r="G73" s="12">
        <v>1253000</v>
      </c>
      <c r="H73" s="13">
        <v>1253000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3928000</v>
      </c>
      <c r="G122" s="16">
        <f>SUM(G46)</f>
        <v>3947000</v>
      </c>
      <c r="H122" s="16">
        <f>SUM(H46)</f>
        <v>3947000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E1:I253"/>
  <sheetViews>
    <sheetView showGridLines="0" topLeftCell="A62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240742000</v>
      </c>
      <c r="G5" s="3">
        <v>239184000</v>
      </c>
      <c r="H5" s="3">
        <v>256140000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72550000</v>
      </c>
      <c r="G7" s="23">
        <f>SUM(G8:G20)</f>
        <v>66044000</v>
      </c>
      <c r="H7" s="23">
        <f>SUM(H8:H20)</f>
        <v>68084000</v>
      </c>
    </row>
    <row r="8" spans="5:8" ht="13" x14ac:dyDescent="0.3">
      <c r="E8" s="24" t="s">
        <v>11</v>
      </c>
      <c r="F8" s="9">
        <v>55975000</v>
      </c>
      <c r="G8" s="9">
        <v>51592000</v>
      </c>
      <c r="H8" s="9">
        <v>53160000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16575000</v>
      </c>
      <c r="G11" s="9">
        <v>14452000</v>
      </c>
      <c r="H11" s="9">
        <v>14924000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5147000</v>
      </c>
      <c r="G21" s="3">
        <f>SUM(G22:G30)</f>
        <v>3600000</v>
      </c>
      <c r="H21" s="3">
        <f>SUM(H22:H30)</f>
        <v>3600000</v>
      </c>
    </row>
    <row r="22" spans="5:8" ht="13" x14ac:dyDescent="0.3">
      <c r="E22" s="24" t="s">
        <v>25</v>
      </c>
      <c r="F22" s="25">
        <v>3500000</v>
      </c>
      <c r="G22" s="25">
        <v>3600000</v>
      </c>
      <c r="H22" s="25">
        <v>3600000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1647000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318439000</v>
      </c>
      <c r="G31" s="16">
        <f>+G5+G6+G7+G21</f>
        <v>308828000</v>
      </c>
      <c r="H31" s="16">
        <f>+H5+H6+H7+H21</f>
        <v>327824000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21906000</v>
      </c>
      <c r="G33" s="3">
        <f>SUM(G34:G40)</f>
        <v>25997000</v>
      </c>
      <c r="H33" s="3">
        <f>SUM(H34:H40)</f>
        <v>7768000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21906000</v>
      </c>
      <c r="G35" s="9">
        <v>25997000</v>
      </c>
      <c r="H35" s="9">
        <v>7768000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21906000</v>
      </c>
      <c r="G43" s="29">
        <f>+G33+G41</f>
        <v>25997000</v>
      </c>
      <c r="H43" s="29">
        <f>+H33+H41</f>
        <v>7768000</v>
      </c>
    </row>
    <row r="44" spans="5:8" ht="14" x14ac:dyDescent="0.3">
      <c r="E44" s="30" t="s">
        <v>42</v>
      </c>
      <c r="F44" s="31">
        <f>+F31+F43</f>
        <v>340345000</v>
      </c>
      <c r="G44" s="31">
        <f>+G31+G43</f>
        <v>334825000</v>
      </c>
      <c r="H44" s="31">
        <f>+H31+H43</f>
        <v>335592000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8979000</v>
      </c>
      <c r="G46" s="23">
        <f>SUM(G48+G55+G62+G67+G75+G81+G87+G93+G99+G105+G111+G117)</f>
        <v>8601000</v>
      </c>
      <c r="H46" s="23">
        <f>SUM(H48+H55+H62+H67+H75+H81+H87+H93+H99+H105+H111+H117)</f>
        <v>8601000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8979000</v>
      </c>
      <c r="G67" s="3">
        <f t="shared" ref="G67:H67" si="1">SUM(G68:G73)</f>
        <v>8601000</v>
      </c>
      <c r="H67" s="3">
        <f t="shared" si="1"/>
        <v>8601000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582000</v>
      </c>
      <c r="G71" s="9">
        <v>608000</v>
      </c>
      <c r="H71" s="10">
        <v>608000</v>
      </c>
    </row>
    <row r="72" spans="5:9" x14ac:dyDescent="0.25">
      <c r="E72" s="33" t="s">
        <v>161</v>
      </c>
      <c r="F72" s="9">
        <v>6712000</v>
      </c>
      <c r="G72" s="9">
        <v>7025000</v>
      </c>
      <c r="H72" s="10">
        <v>7025000</v>
      </c>
    </row>
    <row r="73" spans="5:9" x14ac:dyDescent="0.25">
      <c r="E73" s="33" t="s">
        <v>162</v>
      </c>
      <c r="F73" s="11">
        <v>1685000</v>
      </c>
      <c r="G73" s="12">
        <v>968000</v>
      </c>
      <c r="H73" s="13">
        <v>968000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8979000</v>
      </c>
      <c r="G122" s="16">
        <f>SUM(G46)</f>
        <v>8601000</v>
      </c>
      <c r="H122" s="16">
        <f>SUM(H46)</f>
        <v>8601000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326208000</v>
      </c>
      <c r="G5" s="3">
        <v>327123000</v>
      </c>
      <c r="H5" s="3">
        <v>346766000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117465000</v>
      </c>
      <c r="G7" s="23">
        <f>SUM(G8:G20)</f>
        <v>92743000</v>
      </c>
      <c r="H7" s="23">
        <f>SUM(H8:H20)</f>
        <v>99729000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10442000</v>
      </c>
      <c r="G11" s="9">
        <v>7316000</v>
      </c>
      <c r="H11" s="9">
        <v>11647000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107023000</v>
      </c>
      <c r="G19" s="9">
        <v>85427000</v>
      </c>
      <c r="H19" s="9">
        <v>88082000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9311000</v>
      </c>
      <c r="G21" s="3">
        <f>SUM(G22:G30)</f>
        <v>7800000</v>
      </c>
      <c r="H21" s="3">
        <f>SUM(H22:H30)</f>
        <v>7400000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3111000</v>
      </c>
      <c r="G24" s="9"/>
      <c r="H24" s="9"/>
    </row>
    <row r="25" spans="5:8" ht="13" x14ac:dyDescent="0.3">
      <c r="E25" s="24" t="s">
        <v>28</v>
      </c>
      <c r="F25" s="9">
        <v>4000000</v>
      </c>
      <c r="G25" s="9">
        <v>5500000</v>
      </c>
      <c r="H25" s="9">
        <v>5000000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452984000</v>
      </c>
      <c r="G31" s="16">
        <f>+G5+G6+G7+G21</f>
        <v>427666000</v>
      </c>
      <c r="H31" s="16">
        <f>+H5+H6+H7+H21</f>
        <v>453895000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15000000</v>
      </c>
      <c r="G33" s="3">
        <f>SUM(G34:G40)</f>
        <v>14424000</v>
      </c>
      <c r="H33" s="3">
        <f>SUM(H34:H40)</f>
        <v>9157000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15000000</v>
      </c>
      <c r="G35" s="9">
        <v>14424000</v>
      </c>
      <c r="H35" s="9">
        <v>9157000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15000000</v>
      </c>
      <c r="G43" s="29">
        <f>+G33+G41</f>
        <v>14424000</v>
      </c>
      <c r="H43" s="29">
        <f>+H33+H41</f>
        <v>9157000</v>
      </c>
    </row>
    <row r="44" spans="5:8" ht="14" x14ac:dyDescent="0.3">
      <c r="E44" s="30" t="s">
        <v>42</v>
      </c>
      <c r="F44" s="31">
        <f>+F31+F43</f>
        <v>467984000</v>
      </c>
      <c r="G44" s="31">
        <f>+G31+G43</f>
        <v>442090000</v>
      </c>
      <c r="H44" s="31">
        <f>+H31+H43</f>
        <v>463052000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100621000</v>
      </c>
      <c r="G46" s="23">
        <f>SUM(G48+G55+G62+G67+G75+G81+G87+G93+G99+G105+G111+G117)</f>
        <v>93407000</v>
      </c>
      <c r="H46" s="23">
        <f>SUM(H48+H55+H62+H67+H75+H81+H87+H93+H99+H105+H111+H117)</f>
        <v>91634000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75534000</v>
      </c>
      <c r="G62" s="3">
        <f>SUM(G63:G65)</f>
        <v>63591000</v>
      </c>
      <c r="H62" s="3">
        <f>SUM(H63:H65)</f>
        <v>61818000</v>
      </c>
    </row>
    <row r="63" spans="5:9" x14ac:dyDescent="0.25">
      <c r="E63" s="4" t="s">
        <v>156</v>
      </c>
      <c r="F63" s="5">
        <v>3500000</v>
      </c>
      <c r="G63" s="6">
        <v>3500000</v>
      </c>
      <c r="H63" s="7">
        <v>3500000</v>
      </c>
    </row>
    <row r="64" spans="5:9" x14ac:dyDescent="0.25">
      <c r="E64" s="4" t="s">
        <v>169</v>
      </c>
      <c r="F64" s="8">
        <v>71154000</v>
      </c>
      <c r="G64" s="9">
        <v>57491000</v>
      </c>
      <c r="H64" s="10">
        <v>56918000</v>
      </c>
    </row>
    <row r="65" spans="5:9" x14ac:dyDescent="0.25">
      <c r="E65" s="4" t="s">
        <v>170</v>
      </c>
      <c r="F65" s="11">
        <v>880000</v>
      </c>
      <c r="G65" s="12">
        <v>2600000</v>
      </c>
      <c r="H65" s="13">
        <v>1400000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25087000</v>
      </c>
      <c r="G67" s="3">
        <f t="shared" ref="G67:H67" si="1">SUM(G68:G73)</f>
        <v>29816000</v>
      </c>
      <c r="H67" s="3">
        <f t="shared" si="1"/>
        <v>29816000</v>
      </c>
    </row>
    <row r="68" spans="5:9" x14ac:dyDescent="0.25">
      <c r="E68" s="4" t="s">
        <v>157</v>
      </c>
      <c r="F68" s="5">
        <v>15000000</v>
      </c>
      <c r="G68" s="6">
        <v>20000000</v>
      </c>
      <c r="H68" s="7">
        <v>20000000</v>
      </c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6712000</v>
      </c>
      <c r="G72" s="9">
        <v>7025000</v>
      </c>
      <c r="H72" s="10">
        <v>7025000</v>
      </c>
    </row>
    <row r="73" spans="5:9" x14ac:dyDescent="0.25">
      <c r="E73" s="33" t="s">
        <v>162</v>
      </c>
      <c r="F73" s="11">
        <v>3040000</v>
      </c>
      <c r="G73" s="12">
        <v>2440000</v>
      </c>
      <c r="H73" s="13">
        <v>2440000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100621000</v>
      </c>
      <c r="G122" s="16">
        <f>SUM(G46)</f>
        <v>93407000</v>
      </c>
      <c r="H122" s="16">
        <f>SUM(H46)</f>
        <v>91634000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73722000</v>
      </c>
      <c r="G5" s="3">
        <v>75094000</v>
      </c>
      <c r="H5" s="3">
        <v>78326000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28518000</v>
      </c>
      <c r="G7" s="23">
        <f>SUM(G8:G20)</f>
        <v>24817000</v>
      </c>
      <c r="H7" s="23">
        <f>SUM(H8:H20)</f>
        <v>25544000</v>
      </c>
    </row>
    <row r="8" spans="5:8" ht="13" x14ac:dyDescent="0.3">
      <c r="E8" s="24" t="s">
        <v>11</v>
      </c>
      <c r="F8" s="9">
        <v>18045000</v>
      </c>
      <c r="G8" s="9">
        <v>19591000</v>
      </c>
      <c r="H8" s="9">
        <v>20082000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10473000</v>
      </c>
      <c r="G11" s="9">
        <v>5226000</v>
      </c>
      <c r="H11" s="9">
        <v>5462000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3745000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1545000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105985000</v>
      </c>
      <c r="G31" s="16">
        <f>+G5+G6+G7+G21</f>
        <v>102211000</v>
      </c>
      <c r="H31" s="16">
        <f>+H5+H6+H7+H21</f>
        <v>106270000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1000000</v>
      </c>
      <c r="H33" s="3">
        <f>SUM(H34:H40)</f>
        <v>1250000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1000000</v>
      </c>
      <c r="H35" s="9">
        <v>1250000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1000000</v>
      </c>
      <c r="H43" s="29">
        <f>+H33+H41</f>
        <v>1250000</v>
      </c>
    </row>
    <row r="44" spans="5:8" ht="14" x14ac:dyDescent="0.3">
      <c r="E44" s="30" t="s">
        <v>42</v>
      </c>
      <c r="F44" s="31">
        <f>+F31+F43</f>
        <v>105985000</v>
      </c>
      <c r="G44" s="31">
        <f>+G31+G43</f>
        <v>103211000</v>
      </c>
      <c r="H44" s="31">
        <f>+H31+H43</f>
        <v>107520000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7129000</v>
      </c>
      <c r="G46" s="23">
        <f>SUM(G48+G55+G62+G67+G75+G81+G87+G93+G99+G105+G111+G117)</f>
        <v>7707000</v>
      </c>
      <c r="H46" s="23">
        <f>SUM(H48+H55+H62+H67+H75+H81+H87+H93+H99+H105+H111+H117)</f>
        <v>7707000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7129000</v>
      </c>
      <c r="G67" s="3">
        <f t="shared" ref="G67:H67" si="1">SUM(G68:G73)</f>
        <v>7707000</v>
      </c>
      <c r="H67" s="3">
        <f t="shared" si="1"/>
        <v>7707000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686000</v>
      </c>
      <c r="G71" s="9">
        <v>717000</v>
      </c>
      <c r="H71" s="10">
        <v>717000</v>
      </c>
    </row>
    <row r="72" spans="5:9" x14ac:dyDescent="0.25">
      <c r="E72" s="33" t="s">
        <v>161</v>
      </c>
      <c r="F72" s="9">
        <v>4478000</v>
      </c>
      <c r="G72" s="9">
        <v>4686000</v>
      </c>
      <c r="H72" s="10">
        <v>4686000</v>
      </c>
    </row>
    <row r="73" spans="5:9" x14ac:dyDescent="0.25">
      <c r="E73" s="33" t="s">
        <v>162</v>
      </c>
      <c r="F73" s="11">
        <v>1965000</v>
      </c>
      <c r="G73" s="12">
        <v>2304000</v>
      </c>
      <c r="H73" s="13">
        <v>2304000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7129000</v>
      </c>
      <c r="G122" s="16">
        <f>SUM(G46)</f>
        <v>7707000</v>
      </c>
      <c r="H122" s="16">
        <f>SUM(H46)</f>
        <v>7707000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182897000</v>
      </c>
      <c r="G5" s="3">
        <v>180872000</v>
      </c>
      <c r="H5" s="3">
        <v>194663000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56103000</v>
      </c>
      <c r="G7" s="23">
        <f>SUM(G8:G20)</f>
        <v>58038000</v>
      </c>
      <c r="H7" s="23">
        <f>SUM(H8:H20)</f>
        <v>60004000</v>
      </c>
    </row>
    <row r="8" spans="5:8" ht="13" x14ac:dyDescent="0.3">
      <c r="E8" s="24" t="s">
        <v>11</v>
      </c>
      <c r="F8" s="9">
        <v>38403000</v>
      </c>
      <c r="G8" s="9">
        <v>42360000</v>
      </c>
      <c r="H8" s="9">
        <v>43617000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17700000</v>
      </c>
      <c r="G11" s="9">
        <v>15678000</v>
      </c>
      <c r="H11" s="9">
        <v>16387000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3798000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1698000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242798000</v>
      </c>
      <c r="G31" s="16">
        <f>+G5+G6+G7+G21</f>
        <v>241110000</v>
      </c>
      <c r="H31" s="16">
        <f>+H5+H6+H7+H21</f>
        <v>256967000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2099000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>
        <v>2099000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2099000</v>
      </c>
    </row>
    <row r="44" spans="5:8" ht="14" x14ac:dyDescent="0.3">
      <c r="E44" s="30" t="s">
        <v>42</v>
      </c>
      <c r="F44" s="31">
        <f>+F31+F43</f>
        <v>242798000</v>
      </c>
      <c r="G44" s="31">
        <f>+G31+G43</f>
        <v>241110000</v>
      </c>
      <c r="H44" s="31">
        <f>+H31+H43</f>
        <v>259066000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4884000</v>
      </c>
      <c r="G46" s="23">
        <f>SUM(G48+G55+G62+G67+G75+G81+G87+G93+G99+G105+G111+G117)</f>
        <v>4797000</v>
      </c>
      <c r="H46" s="23">
        <f>SUM(H48+H55+H62+H67+H75+H81+H87+H93+H99+H105+H111+H117)</f>
        <v>4797000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4884000</v>
      </c>
      <c r="G67" s="3">
        <f t="shared" ref="G67:H67" si="1">SUM(G68:G73)</f>
        <v>4797000</v>
      </c>
      <c r="H67" s="3">
        <f t="shared" si="1"/>
        <v>4797000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2646000</v>
      </c>
      <c r="G73" s="12">
        <v>2454000</v>
      </c>
      <c r="H73" s="13">
        <v>2454000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4884000</v>
      </c>
      <c r="G122" s="16">
        <f>SUM(G46)</f>
        <v>4797000</v>
      </c>
      <c r="H122" s="16">
        <f>SUM(H46)</f>
        <v>4797000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E1:I253"/>
  <sheetViews>
    <sheetView showGridLines="0" topLeftCell="A63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226596000</v>
      </c>
      <c r="G5" s="3">
        <v>224818000</v>
      </c>
      <c r="H5" s="3">
        <v>241114000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54259000</v>
      </c>
      <c r="G7" s="23">
        <f>SUM(G8:G20)</f>
        <v>67950000</v>
      </c>
      <c r="H7" s="23">
        <f>SUM(H8:H20)</f>
        <v>70262000</v>
      </c>
    </row>
    <row r="8" spans="5:8" ht="13" x14ac:dyDescent="0.3">
      <c r="E8" s="24" t="s">
        <v>11</v>
      </c>
      <c r="F8" s="9">
        <v>46332000</v>
      </c>
      <c r="G8" s="9">
        <v>51227000</v>
      </c>
      <c r="H8" s="9">
        <v>52783000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7927000</v>
      </c>
      <c r="G11" s="9">
        <v>16723000</v>
      </c>
      <c r="H11" s="9">
        <v>17479000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4060000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1960000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284915000</v>
      </c>
      <c r="G31" s="16">
        <f>+G5+G6+G7+G21</f>
        <v>294968000</v>
      </c>
      <c r="H31" s="16">
        <f>+H5+H6+H7+H21</f>
        <v>313676000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4200000</v>
      </c>
      <c r="H33" s="3">
        <f>SUM(H34:H40)</f>
        <v>1500000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4200000</v>
      </c>
      <c r="H35" s="9">
        <v>1500000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4200000</v>
      </c>
      <c r="H43" s="29">
        <f>+H33+H41</f>
        <v>1500000</v>
      </c>
    </row>
    <row r="44" spans="5:8" ht="14" x14ac:dyDescent="0.3">
      <c r="E44" s="30" t="s">
        <v>42</v>
      </c>
      <c r="F44" s="31">
        <f>+F31+F43</f>
        <v>284915000</v>
      </c>
      <c r="G44" s="31">
        <f>+G31+G43</f>
        <v>299168000</v>
      </c>
      <c r="H44" s="31">
        <f>+H31+H43</f>
        <v>315176000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2673000</v>
      </c>
      <c r="G46" s="23">
        <f>SUM(G48+G55+G62+G67+G75+G81+G87+G93+G99+G105+G111+G117)</f>
        <v>2883000</v>
      </c>
      <c r="H46" s="23">
        <f>SUM(H48+H55+H62+H67+H75+H81+H87+H93+H99+H105+H111+H117)</f>
        <v>2883000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2673000</v>
      </c>
      <c r="G67" s="3">
        <f t="shared" ref="G67:H67" si="1">SUM(G68:G73)</f>
        <v>2883000</v>
      </c>
      <c r="H67" s="3">
        <f t="shared" si="1"/>
        <v>2883000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1555000</v>
      </c>
      <c r="G73" s="12">
        <v>1713000</v>
      </c>
      <c r="H73" s="13">
        <v>1713000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2673000</v>
      </c>
      <c r="G122" s="16">
        <f>SUM(G46)</f>
        <v>2883000</v>
      </c>
      <c r="H122" s="16">
        <f>SUM(H46)</f>
        <v>2883000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253"/>
  <sheetViews>
    <sheetView showGridLines="0" topLeftCell="A38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54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826344000</v>
      </c>
      <c r="G5" s="3">
        <v>866473000</v>
      </c>
      <c r="H5" s="3">
        <v>890035000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235968000</v>
      </c>
      <c r="G7" s="23">
        <f>SUM(G8:G20)</f>
        <v>257096000</v>
      </c>
      <c r="H7" s="23">
        <f>SUM(H8:H20)</f>
        <v>258160000</v>
      </c>
    </row>
    <row r="8" spans="5:8" ht="13" x14ac:dyDescent="0.3">
      <c r="E8" s="24" t="s">
        <v>11</v>
      </c>
      <c r="F8" s="9">
        <v>122881000</v>
      </c>
      <c r="G8" s="9">
        <v>136844000</v>
      </c>
      <c r="H8" s="9">
        <v>141281000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16542000</v>
      </c>
      <c r="H11" s="9">
        <v>13108000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3087000</v>
      </c>
      <c r="G14" s="25">
        <v>3210000</v>
      </c>
      <c r="H14" s="25">
        <v>3310000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110000000</v>
      </c>
      <c r="G17" s="9">
        <v>100500000</v>
      </c>
      <c r="H17" s="9">
        <v>100461000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3032000</v>
      </c>
      <c r="G21" s="3">
        <f>SUM(G22:G30)</f>
        <v>1300000</v>
      </c>
      <c r="H21" s="3">
        <f>SUM(H22:H30)</f>
        <v>1500000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1832000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1065344000</v>
      </c>
      <c r="G31" s="16">
        <f>+G5+G6+G7+G21</f>
        <v>1124869000</v>
      </c>
      <c r="H31" s="16">
        <f>+H5+H6+H7+H21</f>
        <v>1149695000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1065344000</v>
      </c>
      <c r="G44" s="31">
        <f>+G31+G43</f>
        <v>1124869000</v>
      </c>
      <c r="H44" s="31">
        <f>+H31+H43</f>
        <v>1149695000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55</v>
      </c>
      <c r="F128" s="14">
        <v>62959000</v>
      </c>
      <c r="G128" s="14">
        <v>68300000</v>
      </c>
      <c r="H128" s="14">
        <v>70810000</v>
      </c>
    </row>
    <row r="129" spans="5:8" x14ac:dyDescent="0.25">
      <c r="E129" s="1" t="s">
        <v>56</v>
      </c>
      <c r="F129" s="14">
        <v>73495000</v>
      </c>
      <c r="G129" s="14">
        <v>79730000</v>
      </c>
      <c r="H129" s="14">
        <v>82659000</v>
      </c>
    </row>
    <row r="130" spans="5:8" x14ac:dyDescent="0.25">
      <c r="E130" s="1" t="s">
        <v>57</v>
      </c>
      <c r="F130" s="14">
        <v>21542000</v>
      </c>
      <c r="G130" s="14">
        <v>23370000</v>
      </c>
      <c r="H130" s="14">
        <v>24228000</v>
      </c>
    </row>
    <row r="131" spans="5:8" x14ac:dyDescent="0.25">
      <c r="E131" s="1" t="s">
        <v>58</v>
      </c>
      <c r="F131" s="14">
        <v>15395000</v>
      </c>
      <c r="G131" s="14">
        <v>16701000</v>
      </c>
      <c r="H131" s="14">
        <v>17314000</v>
      </c>
    </row>
    <row r="132" spans="5:8" x14ac:dyDescent="0.25">
      <c r="E132" s="1" t="s">
        <v>59</v>
      </c>
      <c r="F132" s="14">
        <v>35123000</v>
      </c>
      <c r="G132" s="14">
        <v>38103000</v>
      </c>
      <c r="H132" s="14">
        <v>39503000</v>
      </c>
    </row>
    <row r="133" spans="5:8" x14ac:dyDescent="0.25">
      <c r="E133" s="1" t="s">
        <v>60</v>
      </c>
      <c r="F133" s="14">
        <v>40589000</v>
      </c>
      <c r="G133" s="14">
        <v>44033000</v>
      </c>
      <c r="H133" s="14">
        <v>45651000</v>
      </c>
    </row>
    <row r="134" spans="5:8" ht="13" x14ac:dyDescent="0.3">
      <c r="E134" s="43" t="s">
        <v>44</v>
      </c>
      <c r="F134" s="44"/>
      <c r="G134" s="44"/>
      <c r="H134" s="44"/>
    </row>
    <row r="135" spans="5:8" ht="13" x14ac:dyDescent="0.3">
      <c r="E135" s="45" t="s">
        <v>51</v>
      </c>
      <c r="F135" s="44"/>
      <c r="G135" s="44"/>
      <c r="H135" s="44"/>
    </row>
    <row r="136" spans="5:8" x14ac:dyDescent="0.25">
      <c r="E136" s="1" t="s">
        <v>55</v>
      </c>
      <c r="F136" s="14">
        <v>37650000</v>
      </c>
      <c r="G136" s="14">
        <v>38698000</v>
      </c>
      <c r="H136" s="14">
        <v>38131000</v>
      </c>
    </row>
    <row r="137" spans="5:8" x14ac:dyDescent="0.25">
      <c r="E137" s="1" t="s">
        <v>56</v>
      </c>
      <c r="F137" s="14">
        <v>43951000</v>
      </c>
      <c r="G137" s="14">
        <v>45175000</v>
      </c>
      <c r="H137" s="14">
        <v>44512000</v>
      </c>
    </row>
    <row r="138" spans="5:8" x14ac:dyDescent="0.25">
      <c r="E138" s="1" t="s">
        <v>57</v>
      </c>
      <c r="F138" s="14">
        <v>12883000</v>
      </c>
      <c r="G138" s="14">
        <v>13241000</v>
      </c>
      <c r="H138" s="14">
        <v>13047000</v>
      </c>
    </row>
    <row r="139" spans="5:8" x14ac:dyDescent="0.25">
      <c r="E139" s="1" t="s">
        <v>58</v>
      </c>
      <c r="F139" s="14">
        <v>9206000</v>
      </c>
      <c r="G139" s="14">
        <v>9463000</v>
      </c>
      <c r="H139" s="14">
        <v>9324000</v>
      </c>
    </row>
    <row r="140" spans="5:8" x14ac:dyDescent="0.25">
      <c r="E140" s="1" t="s">
        <v>59</v>
      </c>
      <c r="F140" s="14">
        <v>21004000</v>
      </c>
      <c r="G140" s="14">
        <v>21589000</v>
      </c>
      <c r="H140" s="14">
        <v>21272000</v>
      </c>
    </row>
    <row r="141" spans="5:8" x14ac:dyDescent="0.25">
      <c r="E141" s="1" t="s">
        <v>60</v>
      </c>
      <c r="F141" s="14">
        <v>24273000</v>
      </c>
      <c r="G141" s="14">
        <v>24949000</v>
      </c>
      <c r="H141" s="14">
        <v>24583000</v>
      </c>
    </row>
    <row r="142" spans="5:8" ht="13" x14ac:dyDescent="0.3">
      <c r="E142" s="43" t="s">
        <v>44</v>
      </c>
      <c r="F142" s="44"/>
      <c r="G142" s="44"/>
      <c r="H142" s="44"/>
    </row>
    <row r="143" spans="5:8" ht="13" x14ac:dyDescent="0.3">
      <c r="E143" s="43" t="s">
        <v>44</v>
      </c>
      <c r="F143" s="44"/>
      <c r="G143" s="44"/>
      <c r="H143" s="44"/>
    </row>
    <row r="144" spans="5:8" ht="13" x14ac:dyDescent="0.3">
      <c r="E144" s="45" t="s">
        <v>52</v>
      </c>
      <c r="F144" s="44"/>
      <c r="G144" s="44"/>
      <c r="H144" s="44"/>
    </row>
    <row r="145" spans="5:8" ht="13" x14ac:dyDescent="0.3">
      <c r="E145" s="43" t="s">
        <v>44</v>
      </c>
      <c r="F145" s="44"/>
      <c r="G145" s="44"/>
      <c r="H145" s="44"/>
    </row>
    <row r="146" spans="5:8" x14ac:dyDescent="0.25">
      <c r="E146" s="1" t="s">
        <v>55</v>
      </c>
      <c r="F146" s="14">
        <v>32928000</v>
      </c>
      <c r="G146" s="14">
        <v>36828000</v>
      </c>
      <c r="H146" s="14">
        <v>38067000</v>
      </c>
    </row>
    <row r="147" spans="5:8" x14ac:dyDescent="0.25">
      <c r="E147" s="1" t="s">
        <v>56</v>
      </c>
      <c r="F147" s="14">
        <v>21943000</v>
      </c>
      <c r="G147" s="14">
        <v>24542000</v>
      </c>
      <c r="H147" s="14">
        <v>25368000</v>
      </c>
    </row>
    <row r="148" spans="5:8" x14ac:dyDescent="0.25">
      <c r="E148" s="1" t="s">
        <v>57</v>
      </c>
      <c r="F148" s="14">
        <v>8713000</v>
      </c>
      <c r="G148" s="14">
        <v>9745000</v>
      </c>
      <c r="H148" s="14">
        <v>10073000</v>
      </c>
    </row>
    <row r="149" spans="5:8" x14ac:dyDescent="0.25">
      <c r="E149" s="1" t="s">
        <v>58</v>
      </c>
      <c r="F149" s="14">
        <v>12701000</v>
      </c>
      <c r="G149" s="14">
        <v>14206000</v>
      </c>
      <c r="H149" s="14">
        <v>14684000</v>
      </c>
    </row>
    <row r="150" spans="5:8" x14ac:dyDescent="0.25">
      <c r="E150" s="1" t="s">
        <v>59</v>
      </c>
      <c r="F150" s="14">
        <v>21448000</v>
      </c>
      <c r="G150" s="14">
        <v>23989000</v>
      </c>
      <c r="H150" s="14">
        <v>24796000</v>
      </c>
    </row>
    <row r="151" spans="5:8" x14ac:dyDescent="0.25">
      <c r="E151" s="1" t="s">
        <v>60</v>
      </c>
      <c r="F151" s="14">
        <v>20148000</v>
      </c>
      <c r="G151" s="14">
        <v>22534000</v>
      </c>
      <c r="H151" s="14">
        <v>23292000</v>
      </c>
    </row>
    <row r="152" spans="5:8" ht="13" x14ac:dyDescent="0.3">
      <c r="E152" s="43" t="s">
        <v>44</v>
      </c>
      <c r="F152" s="44"/>
      <c r="G152" s="44"/>
      <c r="H152" s="44"/>
    </row>
    <row r="153" spans="5:8" ht="13" x14ac:dyDescent="0.3">
      <c r="E153" s="43" t="s">
        <v>44</v>
      </c>
      <c r="F153" s="44"/>
      <c r="G153" s="44"/>
      <c r="H153" s="44"/>
    </row>
    <row r="154" spans="5:8" ht="13" x14ac:dyDescent="0.3">
      <c r="E154" s="45" t="s">
        <v>53</v>
      </c>
      <c r="F154" s="44"/>
      <c r="G154" s="44"/>
      <c r="H154" s="44"/>
    </row>
    <row r="155" spans="5:8" ht="13" x14ac:dyDescent="0.3">
      <c r="E155" s="43" t="s">
        <v>44</v>
      </c>
      <c r="F155" s="44"/>
      <c r="G155" s="44"/>
      <c r="H155" s="44"/>
    </row>
    <row r="156" spans="5:8" x14ac:dyDescent="0.25">
      <c r="E156" s="1" t="s">
        <v>55</v>
      </c>
      <c r="F156" s="14">
        <v>15000000</v>
      </c>
      <c r="G156" s="14">
        <v>13461000</v>
      </c>
      <c r="H156" s="14"/>
    </row>
    <row r="157" spans="5:8" x14ac:dyDescent="0.25">
      <c r="E157" s="1" t="s">
        <v>56</v>
      </c>
      <c r="F157" s="14">
        <v>16000000</v>
      </c>
      <c r="G157" s="14">
        <v>19000000</v>
      </c>
      <c r="H157" s="14"/>
    </row>
    <row r="158" spans="5:8" x14ac:dyDescent="0.25">
      <c r="E158" s="1" t="s">
        <v>57</v>
      </c>
      <c r="F158" s="14">
        <v>17250000</v>
      </c>
      <c r="G158" s="14">
        <v>19000000</v>
      </c>
      <c r="H158" s="14"/>
    </row>
    <row r="159" spans="5:8" x14ac:dyDescent="0.25">
      <c r="E159" s="1" t="s">
        <v>58</v>
      </c>
      <c r="F159" s="14">
        <v>20000000</v>
      </c>
      <c r="G159" s="14">
        <v>19000000</v>
      </c>
      <c r="H159" s="14"/>
    </row>
    <row r="160" spans="5:8" x14ac:dyDescent="0.25">
      <c r="E160" s="1" t="s">
        <v>59</v>
      </c>
      <c r="F160" s="14">
        <v>16250000</v>
      </c>
      <c r="G160" s="14">
        <v>15000000</v>
      </c>
      <c r="H160" s="14"/>
    </row>
    <row r="161" spans="5:8" x14ac:dyDescent="0.25">
      <c r="E161" s="1" t="s">
        <v>60</v>
      </c>
      <c r="F161" s="14">
        <v>16000000</v>
      </c>
      <c r="G161" s="14">
        <v>15000000</v>
      </c>
      <c r="H161" s="14"/>
    </row>
    <row r="162" spans="5:8" x14ac:dyDescent="0.25">
      <c r="F162" s="17"/>
      <c r="G162" s="17"/>
      <c r="H162" s="17"/>
    </row>
    <row r="163" spans="5:8" x14ac:dyDescent="0.25">
      <c r="F163" s="17"/>
      <c r="G163" s="17"/>
      <c r="H163" s="17"/>
    </row>
    <row r="164" spans="5:8" x14ac:dyDescent="0.25">
      <c r="F164" s="17"/>
      <c r="G164" s="17"/>
      <c r="H164" s="17"/>
    </row>
    <row r="165" spans="5:8" x14ac:dyDescent="0.25">
      <c r="F165" s="17"/>
      <c r="G165" s="17"/>
      <c r="H165" s="17"/>
    </row>
    <row r="166" spans="5:8" x14ac:dyDescent="0.25">
      <c r="F166" s="17"/>
      <c r="G166" s="17"/>
      <c r="H166" s="17"/>
    </row>
    <row r="167" spans="5:8" x14ac:dyDescent="0.25">
      <c r="F167" s="17"/>
      <c r="G167" s="17"/>
      <c r="H167" s="17"/>
    </row>
    <row r="168" spans="5:8" x14ac:dyDescent="0.25">
      <c r="F168" s="17"/>
      <c r="G168" s="17"/>
      <c r="H168" s="17"/>
    </row>
    <row r="169" spans="5:8" x14ac:dyDescent="0.25">
      <c r="F169" s="17"/>
      <c r="G169" s="17"/>
      <c r="H169" s="17"/>
    </row>
    <row r="170" spans="5:8" x14ac:dyDescent="0.25">
      <c r="F170" s="17"/>
      <c r="G170" s="17"/>
      <c r="H170" s="17"/>
    </row>
    <row r="171" spans="5:8" x14ac:dyDescent="0.25">
      <c r="F171" s="17"/>
      <c r="G171" s="17"/>
      <c r="H171" s="17"/>
    </row>
    <row r="172" spans="5:8" x14ac:dyDescent="0.25">
      <c r="F172" s="17"/>
      <c r="G172" s="17"/>
      <c r="H172" s="17"/>
    </row>
    <row r="173" spans="5:8" x14ac:dyDescent="0.25">
      <c r="F173" s="17"/>
      <c r="G173" s="17"/>
      <c r="H173" s="17"/>
    </row>
    <row r="174" spans="5:8" x14ac:dyDescent="0.25">
      <c r="F174" s="17"/>
      <c r="G174" s="17"/>
      <c r="H174" s="17"/>
    </row>
    <row r="175" spans="5:8" x14ac:dyDescent="0.25">
      <c r="F175" s="17"/>
      <c r="G175" s="17"/>
      <c r="H175" s="17"/>
    </row>
    <row r="176" spans="5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54:H154"/>
    <mergeCell ref="E155:H155"/>
    <mergeCell ref="E143:H143"/>
    <mergeCell ref="E144:H144"/>
    <mergeCell ref="E145:H145"/>
    <mergeCell ref="E152:H152"/>
    <mergeCell ref="E153:H153"/>
    <mergeCell ref="E126:H126"/>
    <mergeCell ref="E127:H127"/>
    <mergeCell ref="E134:H134"/>
    <mergeCell ref="E135:H135"/>
    <mergeCell ref="E142:H142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185191000</v>
      </c>
      <c r="G5" s="3">
        <v>185178000</v>
      </c>
      <c r="H5" s="3">
        <v>196960000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40060000</v>
      </c>
      <c r="G7" s="23">
        <f>SUM(G8:G20)</f>
        <v>47699000</v>
      </c>
      <c r="H7" s="23">
        <f>SUM(H8:H20)</f>
        <v>52221000</v>
      </c>
    </row>
    <row r="8" spans="5:8" ht="13" x14ac:dyDescent="0.3">
      <c r="E8" s="24" t="s">
        <v>11</v>
      </c>
      <c r="F8" s="9">
        <v>36636000</v>
      </c>
      <c r="G8" s="9">
        <v>40383000</v>
      </c>
      <c r="H8" s="9">
        <v>41574000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3424000</v>
      </c>
      <c r="G11" s="9">
        <v>7316000</v>
      </c>
      <c r="H11" s="9">
        <v>10647000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4866000</v>
      </c>
      <c r="G21" s="3">
        <f>SUM(G22:G30)</f>
        <v>2800000</v>
      </c>
      <c r="H21" s="3">
        <f>SUM(H22:H30)</f>
        <v>2900000</v>
      </c>
    </row>
    <row r="22" spans="5:8" ht="13" x14ac:dyDescent="0.3">
      <c r="E22" s="24" t="s">
        <v>25</v>
      </c>
      <c r="F22" s="25">
        <v>2700000</v>
      </c>
      <c r="G22" s="25">
        <v>2800000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2166000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230117000</v>
      </c>
      <c r="G31" s="16">
        <f>+G5+G6+G7+G21</f>
        <v>235677000</v>
      </c>
      <c r="H31" s="16">
        <f>+H5+H6+H7+H21</f>
        <v>252081000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1961000</v>
      </c>
      <c r="G33" s="3">
        <f>SUM(G34:G40)</f>
        <v>10573000</v>
      </c>
      <c r="H33" s="3">
        <f>SUM(H34:H40)</f>
        <v>500000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1961000</v>
      </c>
      <c r="G35" s="9">
        <v>10573000</v>
      </c>
      <c r="H35" s="9">
        <v>500000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1961000</v>
      </c>
      <c r="G43" s="29">
        <f>+G33+G41</f>
        <v>10573000</v>
      </c>
      <c r="H43" s="29">
        <f>+H33+H41</f>
        <v>500000</v>
      </c>
    </row>
    <row r="44" spans="5:8" ht="14" x14ac:dyDescent="0.3">
      <c r="E44" s="30" t="s">
        <v>42</v>
      </c>
      <c r="F44" s="31">
        <f>+F31+F43</f>
        <v>232078000</v>
      </c>
      <c r="G44" s="31">
        <f>+G31+G43</f>
        <v>246250000</v>
      </c>
      <c r="H44" s="31">
        <f>+H31+H43</f>
        <v>252581000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4401000</v>
      </c>
      <c r="G46" s="23">
        <f>SUM(G48+G55+G62+G67+G75+G81+G87+G93+G99+G105+G111+G117)</f>
        <v>2998000</v>
      </c>
      <c r="H46" s="23">
        <f>SUM(H48+H55+H62+H67+H75+H81+H87+H93+H99+H105+H111+H117)</f>
        <v>3448000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4401000</v>
      </c>
      <c r="G67" s="3">
        <f t="shared" ref="G67:H67" si="1">SUM(G68:G73)</f>
        <v>2998000</v>
      </c>
      <c r="H67" s="3">
        <f t="shared" si="1"/>
        <v>3448000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>
        <v>450000</v>
      </c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1828000</v>
      </c>
      <c r="G73" s="12">
        <v>304000</v>
      </c>
      <c r="H73" s="13">
        <v>304000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4401000</v>
      </c>
      <c r="G122" s="16">
        <f>SUM(G46)</f>
        <v>2998000</v>
      </c>
      <c r="H122" s="16">
        <f>SUM(H46)</f>
        <v>3448000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E1:I253"/>
  <sheetViews>
    <sheetView showGridLines="0" topLeftCell="A64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119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582810000</v>
      </c>
      <c r="G5" s="3">
        <v>604108000</v>
      </c>
      <c r="H5" s="3">
        <v>624924000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254159000</v>
      </c>
      <c r="G7" s="23">
        <f>SUM(G8:G20)</f>
        <v>260085000</v>
      </c>
      <c r="H7" s="23">
        <f>SUM(H8:H20)</f>
        <v>268632000</v>
      </c>
    </row>
    <row r="8" spans="5:8" ht="13" x14ac:dyDescent="0.3">
      <c r="E8" s="24" t="s">
        <v>11</v>
      </c>
      <c r="F8" s="9">
        <v>139684000</v>
      </c>
      <c r="G8" s="9">
        <v>155638000</v>
      </c>
      <c r="H8" s="9">
        <v>160707000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19475000</v>
      </c>
      <c r="G11" s="9">
        <v>21700000</v>
      </c>
      <c r="H11" s="9">
        <v>23210000</v>
      </c>
    </row>
    <row r="12" spans="5:8" ht="13" x14ac:dyDescent="0.3">
      <c r="E12" s="24" t="s">
        <v>15</v>
      </c>
      <c r="F12" s="9">
        <v>15000000</v>
      </c>
      <c r="G12" s="9">
        <v>2747000</v>
      </c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80000000</v>
      </c>
      <c r="G17" s="9">
        <v>80000000</v>
      </c>
      <c r="H17" s="9">
        <v>84715000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4268000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2168000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841237000</v>
      </c>
      <c r="G31" s="16">
        <f>+G5+G6+G7+G21</f>
        <v>866393000</v>
      </c>
      <c r="H31" s="16">
        <f>+H5+H6+H7+H21</f>
        <v>895856000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2190000</v>
      </c>
      <c r="G33" s="3">
        <f>SUM(G34:G40)</f>
        <v>52576000</v>
      </c>
      <c r="H33" s="3">
        <f>SUM(H34:H40)</f>
        <v>101249000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2190000</v>
      </c>
      <c r="G35" s="9">
        <v>52576000</v>
      </c>
      <c r="H35" s="9">
        <v>101249000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2190000</v>
      </c>
      <c r="G43" s="29">
        <f>+G33+G41</f>
        <v>52576000</v>
      </c>
      <c r="H43" s="29">
        <f>+H33+H41</f>
        <v>101249000</v>
      </c>
    </row>
    <row r="44" spans="5:8" ht="14" x14ac:dyDescent="0.3">
      <c r="E44" s="30" t="s">
        <v>42</v>
      </c>
      <c r="F44" s="31">
        <f>+F31+F43</f>
        <v>843427000</v>
      </c>
      <c r="G44" s="31">
        <f>+G31+G43</f>
        <v>918969000</v>
      </c>
      <c r="H44" s="31">
        <f>+H31+H43</f>
        <v>997105000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178976000</v>
      </c>
      <c r="G46" s="23">
        <f>SUM(G48+G55+G62+G67+G75+G81+G87+G93+G99+G105+G111+G117)</f>
        <v>174694000</v>
      </c>
      <c r="H46" s="23">
        <f>SUM(H48+H55+H62+H67+H75+H81+H87+H93+H99+H105+H111+H117)</f>
        <v>140285000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165390000</v>
      </c>
      <c r="G62" s="3">
        <f>SUM(G63:G65)</f>
        <v>146412000</v>
      </c>
      <c r="H62" s="3">
        <f>SUM(H63:H65)</f>
        <v>107003000</v>
      </c>
    </row>
    <row r="63" spans="5:9" x14ac:dyDescent="0.25">
      <c r="E63" s="4" t="s">
        <v>156</v>
      </c>
      <c r="F63" s="5">
        <v>10000000</v>
      </c>
      <c r="G63" s="6">
        <v>10000000</v>
      </c>
      <c r="H63" s="7">
        <v>10000000</v>
      </c>
    </row>
    <row r="64" spans="5:9" x14ac:dyDescent="0.25">
      <c r="E64" s="4" t="s">
        <v>169</v>
      </c>
      <c r="F64" s="8">
        <v>93792000</v>
      </c>
      <c r="G64" s="9">
        <v>79213000</v>
      </c>
      <c r="H64" s="10">
        <v>54726000</v>
      </c>
    </row>
    <row r="65" spans="5:9" x14ac:dyDescent="0.25">
      <c r="E65" s="4" t="s">
        <v>170</v>
      </c>
      <c r="F65" s="11">
        <v>61598000</v>
      </c>
      <c r="G65" s="12">
        <v>57199000</v>
      </c>
      <c r="H65" s="13">
        <v>42277000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13586000</v>
      </c>
      <c r="G67" s="3">
        <f t="shared" ref="G67:H67" si="1">SUM(G68:G73)</f>
        <v>28282000</v>
      </c>
      <c r="H67" s="3">
        <f t="shared" si="1"/>
        <v>33282000</v>
      </c>
    </row>
    <row r="68" spans="5:9" x14ac:dyDescent="0.25">
      <c r="E68" s="4" t="s">
        <v>157</v>
      </c>
      <c r="F68" s="5"/>
      <c r="G68" s="6">
        <v>15000000</v>
      </c>
      <c r="H68" s="7">
        <v>20000000</v>
      </c>
    </row>
    <row r="69" spans="5:9" x14ac:dyDescent="0.25">
      <c r="E69" s="4" t="s">
        <v>158</v>
      </c>
      <c r="F69" s="8">
        <v>905000</v>
      </c>
      <c r="G69" s="9">
        <v>906000</v>
      </c>
      <c r="H69" s="10">
        <v>906000</v>
      </c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582000</v>
      </c>
      <c r="G71" s="9">
        <v>608000</v>
      </c>
      <c r="H71" s="10">
        <v>608000</v>
      </c>
    </row>
    <row r="72" spans="5:9" x14ac:dyDescent="0.25">
      <c r="E72" s="33" t="s">
        <v>161</v>
      </c>
      <c r="F72" s="9">
        <v>7969000</v>
      </c>
      <c r="G72" s="9">
        <v>8341000</v>
      </c>
      <c r="H72" s="10">
        <v>8341000</v>
      </c>
    </row>
    <row r="73" spans="5:9" x14ac:dyDescent="0.25">
      <c r="E73" s="33" t="s">
        <v>162</v>
      </c>
      <c r="F73" s="11">
        <v>4130000</v>
      </c>
      <c r="G73" s="12">
        <v>3427000</v>
      </c>
      <c r="H73" s="13">
        <v>3427000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178976000</v>
      </c>
      <c r="G122" s="16">
        <f>SUM(G46)</f>
        <v>174694000</v>
      </c>
      <c r="H122" s="16">
        <f>SUM(H46)</f>
        <v>140285000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E1:I253"/>
  <sheetViews>
    <sheetView showGridLines="0" topLeftCell="A67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39220000</v>
      </c>
      <c r="G5" s="3">
        <v>39014000</v>
      </c>
      <c r="H5" s="3">
        <v>41759000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12867000</v>
      </c>
      <c r="G7" s="23">
        <f>SUM(G8:G20)</f>
        <v>11193000</v>
      </c>
      <c r="H7" s="23">
        <f>SUM(H8:H20)</f>
        <v>11402000</v>
      </c>
    </row>
    <row r="8" spans="5:8" ht="13" x14ac:dyDescent="0.3">
      <c r="E8" s="24" t="s">
        <v>11</v>
      </c>
      <c r="F8" s="9">
        <v>12867000</v>
      </c>
      <c r="G8" s="9">
        <v>11193000</v>
      </c>
      <c r="H8" s="9">
        <v>11402000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4371000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1371000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56458000</v>
      </c>
      <c r="G31" s="16">
        <f>+G5+G6+G7+G21</f>
        <v>53307000</v>
      </c>
      <c r="H31" s="16">
        <f>+H5+H6+H7+H21</f>
        <v>56261000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1700000</v>
      </c>
      <c r="H33" s="3">
        <f>SUM(H34:H40)</f>
        <v>2050000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1700000</v>
      </c>
      <c r="H35" s="9">
        <v>2050000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1700000</v>
      </c>
      <c r="H43" s="29">
        <f>+H33+H41</f>
        <v>2050000</v>
      </c>
    </row>
    <row r="44" spans="5:8" ht="14" x14ac:dyDescent="0.3">
      <c r="E44" s="30" t="s">
        <v>42</v>
      </c>
      <c r="F44" s="31">
        <f>+F31+F43</f>
        <v>56458000</v>
      </c>
      <c r="G44" s="31">
        <f>+G31+G43</f>
        <v>55007000</v>
      </c>
      <c r="H44" s="31">
        <f>+H31+H43</f>
        <v>58311000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8409000</v>
      </c>
      <c r="G46" s="23">
        <f>SUM(G48+G55+G62+G67+G75+G81+G87+G93+G99+G105+G111+G117)</f>
        <v>10359000</v>
      </c>
      <c r="H46" s="23">
        <f>SUM(H48+H55+H62+H67+H75+H81+H87+H93+H99+H105+H111+H117)</f>
        <v>12359000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3000000</v>
      </c>
      <c r="G48" s="3">
        <f t="shared" ref="G48:H48" si="0">SUM(G49:G60)</f>
        <v>4000000</v>
      </c>
      <c r="H48" s="3">
        <f t="shared" si="0"/>
        <v>5000000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x14ac:dyDescent="0.25">
      <c r="E55" s="33" t="s">
        <v>164</v>
      </c>
      <c r="F55" s="9">
        <v>3000000</v>
      </c>
      <c r="G55" s="9">
        <v>4000000</v>
      </c>
      <c r="H55" s="10">
        <v>5000000</v>
      </c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2409000</v>
      </c>
      <c r="G67" s="3">
        <f t="shared" ref="G67:H67" si="1">SUM(G68:G73)</f>
        <v>2359000</v>
      </c>
      <c r="H67" s="3">
        <f t="shared" si="1"/>
        <v>2359000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1171000</v>
      </c>
      <c r="H72" s="10">
        <v>1171000</v>
      </c>
    </row>
    <row r="73" spans="5:9" x14ac:dyDescent="0.25">
      <c r="E73" s="33" t="s">
        <v>162</v>
      </c>
      <c r="F73" s="11">
        <v>1291000</v>
      </c>
      <c r="G73" s="12">
        <v>1188000</v>
      </c>
      <c r="H73" s="13">
        <v>1188000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8409000</v>
      </c>
      <c r="G122" s="16">
        <f>SUM(G46)</f>
        <v>10359000</v>
      </c>
      <c r="H122" s="16">
        <f>SUM(H46)</f>
        <v>12359000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E1:I253"/>
  <sheetViews>
    <sheetView showGridLines="0" topLeftCell="A59" workbookViewId="0">
      <selection activeCell="I80" sqref="I8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116776000</v>
      </c>
      <c r="G5" s="3">
        <v>115446000</v>
      </c>
      <c r="H5" s="3">
        <v>124309000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26378000</v>
      </c>
      <c r="G7" s="23">
        <f>SUM(G8:G20)</f>
        <v>35837000</v>
      </c>
      <c r="H7" s="23">
        <f>SUM(H8:H20)</f>
        <v>35774000</v>
      </c>
    </row>
    <row r="8" spans="5:8" ht="13" x14ac:dyDescent="0.3">
      <c r="E8" s="24" t="s">
        <v>11</v>
      </c>
      <c r="F8" s="9">
        <v>26378000</v>
      </c>
      <c r="G8" s="9">
        <v>28910000</v>
      </c>
      <c r="H8" s="9">
        <v>29715000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6927000</v>
      </c>
      <c r="H11" s="9">
        <v>6059000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3909000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1709000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147063000</v>
      </c>
      <c r="G31" s="16">
        <f>+G5+G6+G7+G21</f>
        <v>153583000</v>
      </c>
      <c r="H31" s="16">
        <f>+H5+H6+H7+H21</f>
        <v>162483000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138000</v>
      </c>
      <c r="G33" s="3">
        <f>SUM(G34:G40)</f>
        <v>4980000</v>
      </c>
      <c r="H33" s="3">
        <f>SUM(H34:H40)</f>
        <v>7568000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138000</v>
      </c>
      <c r="G35" s="9">
        <v>4980000</v>
      </c>
      <c r="H35" s="9">
        <v>7568000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138000</v>
      </c>
      <c r="G43" s="29">
        <f>+G33+G41</f>
        <v>4980000</v>
      </c>
      <c r="H43" s="29">
        <f>+H33+H41</f>
        <v>7568000</v>
      </c>
    </row>
    <row r="44" spans="5:8" ht="14" x14ac:dyDescent="0.3">
      <c r="E44" s="30" t="s">
        <v>42</v>
      </c>
      <c r="F44" s="31">
        <f>+F31+F43</f>
        <v>147201000</v>
      </c>
      <c r="G44" s="31">
        <f>+G31+G43</f>
        <v>158563000</v>
      </c>
      <c r="H44" s="31">
        <f>+H31+H43</f>
        <v>170051000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2609000</v>
      </c>
      <c r="G46" s="23">
        <f>SUM(G48+G55+G62+G67+G75+G81+G87+G93+G99+G105+G111+G117)</f>
        <v>2807000</v>
      </c>
      <c r="H46" s="23">
        <f>SUM(H48+H55+H62+H67+H75+H81+H87+H93+H99+H105+H111+H117)</f>
        <v>2807000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2609000</v>
      </c>
      <c r="G67" s="3">
        <f t="shared" ref="G67:H67" si="1">SUM(G68:G73)</f>
        <v>2807000</v>
      </c>
      <c r="H67" s="3">
        <f t="shared" si="1"/>
        <v>2807000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1491000</v>
      </c>
      <c r="G73" s="12">
        <v>1637000</v>
      </c>
      <c r="H73" s="13">
        <v>1637000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2609000</v>
      </c>
      <c r="G122" s="16">
        <f>SUM(G46)</f>
        <v>2807000</v>
      </c>
      <c r="H122" s="16">
        <f>SUM(H46)</f>
        <v>2807000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101507000</v>
      </c>
      <c r="G5" s="3">
        <v>100634000</v>
      </c>
      <c r="H5" s="3">
        <v>108041000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39098000</v>
      </c>
      <c r="G7" s="23">
        <f>SUM(G8:G20)</f>
        <v>34064000</v>
      </c>
      <c r="H7" s="23">
        <f>SUM(H8:H20)</f>
        <v>35162000</v>
      </c>
    </row>
    <row r="8" spans="5:8" ht="13" x14ac:dyDescent="0.3">
      <c r="E8" s="24" t="s">
        <v>11</v>
      </c>
      <c r="F8" s="9">
        <v>30958000</v>
      </c>
      <c r="G8" s="9">
        <v>23612000</v>
      </c>
      <c r="H8" s="9">
        <v>24238000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8140000</v>
      </c>
      <c r="G11" s="9">
        <v>10452000</v>
      </c>
      <c r="H11" s="9">
        <v>10924000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4507000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1507000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145112000</v>
      </c>
      <c r="G31" s="16">
        <f>+G5+G6+G7+G21</f>
        <v>137798000</v>
      </c>
      <c r="H31" s="16">
        <f>+H5+H6+H7+H21</f>
        <v>146303000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363000</v>
      </c>
      <c r="G33" s="3">
        <f>SUM(G34:G40)</f>
        <v>23190000</v>
      </c>
      <c r="H33" s="3">
        <f>SUM(H34:H40)</f>
        <v>17466000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363000</v>
      </c>
      <c r="G35" s="9">
        <v>23190000</v>
      </c>
      <c r="H35" s="9">
        <v>17466000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363000</v>
      </c>
      <c r="G43" s="29">
        <f>+G33+G41</f>
        <v>23190000</v>
      </c>
      <c r="H43" s="29">
        <f>+H33+H41</f>
        <v>17466000</v>
      </c>
    </row>
    <row r="44" spans="5:8" ht="14" x14ac:dyDescent="0.3">
      <c r="E44" s="30" t="s">
        <v>42</v>
      </c>
      <c r="F44" s="31">
        <f>+F31+F43</f>
        <v>145475000</v>
      </c>
      <c r="G44" s="31">
        <f>+G31+G43</f>
        <v>160988000</v>
      </c>
      <c r="H44" s="31">
        <f>+H31+H43</f>
        <v>163769000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3729000</v>
      </c>
      <c r="G46" s="23">
        <f>SUM(G48+G55+G62+G67+G75+G81+G87+G93+G99+G105+G111+G117)</f>
        <v>4072000</v>
      </c>
      <c r="H46" s="23">
        <f>SUM(H48+H55+H62+H67+H75+H81+H87+H93+H99+H105+H111+H117)</f>
        <v>4072000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3729000</v>
      </c>
      <c r="G67" s="3">
        <f t="shared" ref="G67:H67" si="1">SUM(G68:G73)</f>
        <v>4072000</v>
      </c>
      <c r="H67" s="3">
        <f t="shared" si="1"/>
        <v>4072000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1491000</v>
      </c>
      <c r="G73" s="12">
        <v>1729000</v>
      </c>
      <c r="H73" s="13">
        <v>1729000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3729000</v>
      </c>
      <c r="G122" s="16">
        <f>SUM(G46)</f>
        <v>4072000</v>
      </c>
      <c r="H122" s="16">
        <f>SUM(H46)</f>
        <v>4072000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188714000</v>
      </c>
      <c r="G5" s="3">
        <v>187697000</v>
      </c>
      <c r="H5" s="3">
        <v>200777000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41193000</v>
      </c>
      <c r="G7" s="23">
        <f>SUM(G8:G20)</f>
        <v>44514000</v>
      </c>
      <c r="H7" s="23">
        <f>SUM(H8:H20)</f>
        <v>45915000</v>
      </c>
    </row>
    <row r="8" spans="5:8" ht="13" x14ac:dyDescent="0.3">
      <c r="E8" s="24" t="s">
        <v>11</v>
      </c>
      <c r="F8" s="9">
        <v>34722000</v>
      </c>
      <c r="G8" s="9">
        <v>38243000</v>
      </c>
      <c r="H8" s="9">
        <v>39361000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6471000</v>
      </c>
      <c r="G11" s="9">
        <v>6271000</v>
      </c>
      <c r="H11" s="9">
        <v>6554000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4984000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1984000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234891000</v>
      </c>
      <c r="G31" s="16">
        <f>+G5+G6+G7+G21</f>
        <v>235311000</v>
      </c>
      <c r="H31" s="16">
        <f>+H5+H6+H7+H21</f>
        <v>249792000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600000</v>
      </c>
      <c r="H33" s="3">
        <f>SUM(H34:H40)</f>
        <v>11416000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600000</v>
      </c>
      <c r="H35" s="9">
        <v>11416000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600000</v>
      </c>
      <c r="H43" s="29">
        <f>+H33+H41</f>
        <v>11416000</v>
      </c>
    </row>
    <row r="44" spans="5:8" ht="14" x14ac:dyDescent="0.3">
      <c r="E44" s="30" t="s">
        <v>42</v>
      </c>
      <c r="F44" s="31">
        <f>+F31+F43</f>
        <v>234891000</v>
      </c>
      <c r="G44" s="31">
        <f>+G31+G43</f>
        <v>235911000</v>
      </c>
      <c r="H44" s="31">
        <f>+H31+H43</f>
        <v>261208000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18313000</v>
      </c>
      <c r="G46" s="23">
        <f>SUM(G48+G55+G62+G67+G75+G81+G87+G93+G99+G105+G111+G117)</f>
        <v>23002000</v>
      </c>
      <c r="H46" s="23">
        <f>SUM(H48+H55+H62+H67+H75+H81+H87+H93+H99+H105+H111+H117)</f>
        <v>23002000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18313000</v>
      </c>
      <c r="G67" s="3">
        <f t="shared" ref="G67:H67" si="1">SUM(G68:G73)</f>
        <v>23002000</v>
      </c>
      <c r="H67" s="3">
        <f t="shared" si="1"/>
        <v>23002000</v>
      </c>
    </row>
    <row r="68" spans="5:9" x14ac:dyDescent="0.25">
      <c r="E68" s="4" t="s">
        <v>157</v>
      </c>
      <c r="F68" s="5">
        <v>15000000</v>
      </c>
      <c r="G68" s="6">
        <v>20000000</v>
      </c>
      <c r="H68" s="7">
        <v>20000000</v>
      </c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1075000</v>
      </c>
      <c r="G73" s="12">
        <v>659000</v>
      </c>
      <c r="H73" s="13">
        <v>659000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18313000</v>
      </c>
      <c r="G122" s="16">
        <f>SUM(G46)</f>
        <v>23002000</v>
      </c>
      <c r="H122" s="16">
        <f>SUM(H46)</f>
        <v>23002000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E1:I253"/>
  <sheetViews>
    <sheetView showGridLines="0" topLeftCell="A63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215845000</v>
      </c>
      <c r="G5" s="3">
        <v>216311000</v>
      </c>
      <c r="H5" s="3">
        <v>229468000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66021000</v>
      </c>
      <c r="G7" s="23">
        <f>SUM(G8:G20)</f>
        <v>62227000</v>
      </c>
      <c r="H7" s="23">
        <f>SUM(H8:H20)</f>
        <v>65149000</v>
      </c>
    </row>
    <row r="8" spans="5:8" ht="13" x14ac:dyDescent="0.3">
      <c r="E8" s="24" t="s">
        <v>11</v>
      </c>
      <c r="F8" s="9">
        <v>46008000</v>
      </c>
      <c r="G8" s="9">
        <v>50865000</v>
      </c>
      <c r="H8" s="9">
        <v>52409000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20013000</v>
      </c>
      <c r="G11" s="9">
        <v>11362000</v>
      </c>
      <c r="H11" s="9">
        <v>12740000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5929000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2929000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287795000</v>
      </c>
      <c r="G31" s="16">
        <f>+G5+G6+G7+G21</f>
        <v>281638000</v>
      </c>
      <c r="H31" s="16">
        <f>+H5+H6+H7+H21</f>
        <v>297717000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2807000</v>
      </c>
      <c r="G33" s="3">
        <f>SUM(G34:G40)</f>
        <v>8180000</v>
      </c>
      <c r="H33" s="3">
        <f>SUM(H34:H40)</f>
        <v>50984000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2807000</v>
      </c>
      <c r="G35" s="9">
        <v>8180000</v>
      </c>
      <c r="H35" s="9">
        <v>50984000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2807000</v>
      </c>
      <c r="G43" s="29">
        <f>+G33+G41</f>
        <v>8180000</v>
      </c>
      <c r="H43" s="29">
        <f>+H33+H41</f>
        <v>50984000</v>
      </c>
    </row>
    <row r="44" spans="5:8" ht="14" x14ac:dyDescent="0.3">
      <c r="E44" s="30" t="s">
        <v>42</v>
      </c>
      <c r="F44" s="31">
        <f>+F31+F43</f>
        <v>290602000</v>
      </c>
      <c r="G44" s="31">
        <f>+G31+G43</f>
        <v>289818000</v>
      </c>
      <c r="H44" s="31">
        <f>+H31+H43</f>
        <v>348701000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7241000</v>
      </c>
      <c r="G46" s="23">
        <f>SUM(G48+G55+G62+G67+G75+G81+G87+G93+G99+G105+G111+G117)</f>
        <v>6986000</v>
      </c>
      <c r="H46" s="23">
        <f>SUM(H48+H55+H62+H67+H75+H81+H87+H93+H99+H105+H111+H117)</f>
        <v>6986000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7241000</v>
      </c>
      <c r="G67" s="3">
        <f t="shared" ref="G67:H67" si="1">SUM(G68:G73)</f>
        <v>6986000</v>
      </c>
      <c r="H67" s="3">
        <f t="shared" si="1"/>
        <v>6986000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>
        <v>906000</v>
      </c>
      <c r="G69" s="9">
        <v>905000</v>
      </c>
      <c r="H69" s="10">
        <v>905000</v>
      </c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4035000</v>
      </c>
      <c r="G72" s="9">
        <v>4223000</v>
      </c>
      <c r="H72" s="10">
        <v>4223000</v>
      </c>
    </row>
    <row r="73" spans="5:9" x14ac:dyDescent="0.25">
      <c r="E73" s="33" t="s">
        <v>162</v>
      </c>
      <c r="F73" s="11">
        <v>1965000</v>
      </c>
      <c r="G73" s="12">
        <v>1507000</v>
      </c>
      <c r="H73" s="13">
        <v>1507000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7241000</v>
      </c>
      <c r="G122" s="16">
        <f>SUM(G46)</f>
        <v>6986000</v>
      </c>
      <c r="H122" s="16">
        <f>SUM(H46)</f>
        <v>6986000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203083000</v>
      </c>
      <c r="G5" s="3">
        <v>200226000</v>
      </c>
      <c r="H5" s="3">
        <v>216185000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42467000</v>
      </c>
      <c r="G7" s="23">
        <f>SUM(G8:G20)</f>
        <v>48543000</v>
      </c>
      <c r="H7" s="23">
        <f>SUM(H8:H20)</f>
        <v>50068000</v>
      </c>
    </row>
    <row r="8" spans="5:8" ht="13" x14ac:dyDescent="0.3">
      <c r="E8" s="24" t="s">
        <v>11</v>
      </c>
      <c r="F8" s="9">
        <v>39259000</v>
      </c>
      <c r="G8" s="9">
        <v>43317000</v>
      </c>
      <c r="H8" s="9">
        <v>44606000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3208000</v>
      </c>
      <c r="G11" s="9">
        <v>5226000</v>
      </c>
      <c r="H11" s="9">
        <v>5462000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4359000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2159000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249909000</v>
      </c>
      <c r="G31" s="16">
        <f>+G5+G6+G7+G21</f>
        <v>251069000</v>
      </c>
      <c r="H31" s="16">
        <f>+H5+H6+H7+H21</f>
        <v>268653000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6338000</v>
      </c>
      <c r="G33" s="3">
        <f>SUM(G34:G40)</f>
        <v>400000</v>
      </c>
      <c r="H33" s="3">
        <f>SUM(H34:H40)</f>
        <v>11099000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6338000</v>
      </c>
      <c r="G35" s="9">
        <v>400000</v>
      </c>
      <c r="H35" s="9">
        <v>11099000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6338000</v>
      </c>
      <c r="G43" s="29">
        <f>+G33+G41</f>
        <v>400000</v>
      </c>
      <c r="H43" s="29">
        <f>+H33+H41</f>
        <v>11099000</v>
      </c>
    </row>
    <row r="44" spans="5:8" ht="14" x14ac:dyDescent="0.3">
      <c r="E44" s="30" t="s">
        <v>42</v>
      </c>
      <c r="F44" s="31">
        <f>+F31+F43</f>
        <v>256247000</v>
      </c>
      <c r="G44" s="31">
        <f>+G31+G43</f>
        <v>251469000</v>
      </c>
      <c r="H44" s="31">
        <f>+H31+H43</f>
        <v>279752000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9363000</v>
      </c>
      <c r="G46" s="23">
        <f>SUM(G48+G55+G62+G67+G75+G81+G87+G93+G99+G105+G111+G117)</f>
        <v>3180000</v>
      </c>
      <c r="H46" s="23">
        <f>SUM(H48+H55+H62+H67+H75+H81+H87+H93+H99+H105+H111+H117)</f>
        <v>3180000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9363000</v>
      </c>
      <c r="G67" s="3">
        <f t="shared" ref="G67:H67" si="1">SUM(G68:G73)</f>
        <v>3180000</v>
      </c>
      <c r="H67" s="3">
        <f t="shared" si="1"/>
        <v>3180000</v>
      </c>
    </row>
    <row r="68" spans="5:9" x14ac:dyDescent="0.25">
      <c r="E68" s="4" t="s">
        <v>157</v>
      </c>
      <c r="F68" s="5">
        <v>6000000</v>
      </c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2245000</v>
      </c>
      <c r="G73" s="12">
        <v>2010000</v>
      </c>
      <c r="H73" s="13">
        <v>2010000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9363000</v>
      </c>
      <c r="G122" s="16">
        <f>SUM(G46)</f>
        <v>3180000</v>
      </c>
      <c r="H122" s="16">
        <f>SUM(H46)</f>
        <v>3180000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208936000</v>
      </c>
      <c r="G5" s="3">
        <v>205725000</v>
      </c>
      <c r="H5" s="3">
        <v>222431000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44495000</v>
      </c>
      <c r="G7" s="23">
        <f>SUM(G8:G20)</f>
        <v>48214000</v>
      </c>
      <c r="H7" s="23">
        <f>SUM(H8:H20)</f>
        <v>49741000</v>
      </c>
    </row>
    <row r="8" spans="5:8" ht="13" x14ac:dyDescent="0.3">
      <c r="E8" s="24" t="s">
        <v>11</v>
      </c>
      <c r="F8" s="9">
        <v>38031000</v>
      </c>
      <c r="G8" s="9">
        <v>41943000</v>
      </c>
      <c r="H8" s="9">
        <v>43187000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6464000</v>
      </c>
      <c r="G11" s="9">
        <v>6271000</v>
      </c>
      <c r="H11" s="9">
        <v>6554000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5183000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2983000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258614000</v>
      </c>
      <c r="G31" s="16">
        <f>+G5+G6+G7+G21</f>
        <v>256239000</v>
      </c>
      <c r="H31" s="16">
        <f>+H5+H6+H7+H21</f>
        <v>274572000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61550000</v>
      </c>
      <c r="G33" s="3">
        <f>SUM(G34:G40)</f>
        <v>4958000</v>
      </c>
      <c r="H33" s="3">
        <f>SUM(H34:H40)</f>
        <v>40982000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1550000</v>
      </c>
      <c r="G35" s="9">
        <v>4958000</v>
      </c>
      <c r="H35" s="9">
        <v>40982000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>
        <v>60000000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61550000</v>
      </c>
      <c r="G43" s="29">
        <f>+G33+G41</f>
        <v>4958000</v>
      </c>
      <c r="H43" s="29">
        <f>+H33+H41</f>
        <v>40982000</v>
      </c>
    </row>
    <row r="44" spans="5:8" ht="14" x14ac:dyDescent="0.3">
      <c r="E44" s="30" t="s">
        <v>42</v>
      </c>
      <c r="F44" s="31">
        <f>+F31+F43</f>
        <v>320164000</v>
      </c>
      <c r="G44" s="31">
        <f>+G31+G43</f>
        <v>261197000</v>
      </c>
      <c r="H44" s="31">
        <f>+H31+H43</f>
        <v>315554000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13362000</v>
      </c>
      <c r="G46" s="23">
        <f>SUM(G48+G55+G62+G67+G75+G81+G87+G93+G99+G105+G111+G117)</f>
        <v>2439000</v>
      </c>
      <c r="H46" s="23">
        <f>SUM(H48+H55+H62+H67+H75+H81+H87+H93+H99+H105+H111+H117)</f>
        <v>2439000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13362000</v>
      </c>
      <c r="G67" s="3">
        <f t="shared" ref="G67:H67" si="1">SUM(G68:G73)</f>
        <v>2439000</v>
      </c>
      <c r="H67" s="3">
        <f t="shared" si="1"/>
        <v>2439000</v>
      </c>
    </row>
    <row r="68" spans="5:9" x14ac:dyDescent="0.25">
      <c r="E68" s="4" t="s">
        <v>157</v>
      </c>
      <c r="F68" s="5">
        <v>10488000</v>
      </c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1756000</v>
      </c>
      <c r="G73" s="12">
        <v>1269000</v>
      </c>
      <c r="H73" s="13">
        <v>1269000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13362000</v>
      </c>
      <c r="G122" s="16">
        <f>SUM(G46)</f>
        <v>2439000</v>
      </c>
      <c r="H122" s="16">
        <f>SUM(H46)</f>
        <v>2439000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236972000</v>
      </c>
      <c r="G5" s="3">
        <v>235258000</v>
      </c>
      <c r="H5" s="3">
        <v>252138000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53487000</v>
      </c>
      <c r="G7" s="23">
        <f>SUM(G8:G20)</f>
        <v>58109000</v>
      </c>
      <c r="H7" s="23">
        <f>SUM(H8:H20)</f>
        <v>60016000</v>
      </c>
    </row>
    <row r="8" spans="5:8" ht="13" x14ac:dyDescent="0.3">
      <c r="E8" s="24" t="s">
        <v>11</v>
      </c>
      <c r="F8" s="9">
        <v>43139000</v>
      </c>
      <c r="G8" s="9">
        <v>47657000</v>
      </c>
      <c r="H8" s="9">
        <v>49092000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10348000</v>
      </c>
      <c r="G11" s="9">
        <v>10452000</v>
      </c>
      <c r="H11" s="9">
        <v>10924000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4281000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2081000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294740000</v>
      </c>
      <c r="G31" s="16">
        <f>+G5+G6+G7+G21</f>
        <v>295667000</v>
      </c>
      <c r="H31" s="16">
        <f>+H5+H6+H7+H21</f>
        <v>314554000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37266000</v>
      </c>
      <c r="G33" s="3">
        <f>SUM(G34:G40)</f>
        <v>42725000</v>
      </c>
      <c r="H33" s="3">
        <f>SUM(H34:H40)</f>
        <v>20400000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37266000</v>
      </c>
      <c r="G35" s="9">
        <v>42725000</v>
      </c>
      <c r="H35" s="9">
        <v>20400000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37266000</v>
      </c>
      <c r="G43" s="29">
        <f>+G33+G41</f>
        <v>42725000</v>
      </c>
      <c r="H43" s="29">
        <f>+H33+H41</f>
        <v>20400000</v>
      </c>
    </row>
    <row r="44" spans="5:8" ht="14" x14ac:dyDescent="0.3">
      <c r="E44" s="30" t="s">
        <v>42</v>
      </c>
      <c r="F44" s="31">
        <f>+F31+F43</f>
        <v>332006000</v>
      </c>
      <c r="G44" s="31">
        <f>+G31+G43</f>
        <v>338392000</v>
      </c>
      <c r="H44" s="31">
        <f>+H31+H43</f>
        <v>334954000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2589000</v>
      </c>
      <c r="G46" s="23">
        <f>SUM(G48+G55+G62+G67+G75+G81+G87+G93+G99+G105+G111+G117)</f>
        <v>2564000</v>
      </c>
      <c r="H46" s="23">
        <f>SUM(H48+H55+H62+H67+H75+H81+H87+H93+H99+H105+H111+H117)</f>
        <v>2564000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2589000</v>
      </c>
      <c r="G67" s="3">
        <f t="shared" ref="G67:H67" si="1">SUM(G68:G73)</f>
        <v>2564000</v>
      </c>
      <c r="H67" s="3">
        <f t="shared" si="1"/>
        <v>2564000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1298000</v>
      </c>
      <c r="G72" s="9">
        <v>1359000</v>
      </c>
      <c r="H72" s="10">
        <v>1359000</v>
      </c>
    </row>
    <row r="73" spans="5:9" x14ac:dyDescent="0.25">
      <c r="E73" s="33" t="s">
        <v>162</v>
      </c>
      <c r="F73" s="11">
        <v>1291000</v>
      </c>
      <c r="G73" s="12">
        <v>1205000</v>
      </c>
      <c r="H73" s="13">
        <v>1205000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2589000</v>
      </c>
      <c r="G122" s="16">
        <f>SUM(G46)</f>
        <v>2564000</v>
      </c>
      <c r="H122" s="16">
        <f>SUM(H46)</f>
        <v>2564000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61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686038000</v>
      </c>
      <c r="G5" s="3">
        <v>723013000</v>
      </c>
      <c r="H5" s="3">
        <v>741003000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225072000</v>
      </c>
      <c r="G7" s="23">
        <f>SUM(G8:G20)</f>
        <v>250901000</v>
      </c>
      <c r="H7" s="23">
        <f>SUM(H8:H20)</f>
        <v>259169000</v>
      </c>
    </row>
    <row r="8" spans="5:8" ht="13" x14ac:dyDescent="0.3">
      <c r="E8" s="24" t="s">
        <v>11</v>
      </c>
      <c r="F8" s="9">
        <v>222036000</v>
      </c>
      <c r="G8" s="9">
        <v>247744000</v>
      </c>
      <c r="H8" s="9">
        <v>255914000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3036000</v>
      </c>
      <c r="G14" s="25">
        <v>3157000</v>
      </c>
      <c r="H14" s="25">
        <v>3255000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4387000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2187000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915497000</v>
      </c>
      <c r="G31" s="16">
        <f>+G5+G6+G7+G21</f>
        <v>976214000</v>
      </c>
      <c r="H31" s="16">
        <f>+H5+H6+H7+H21</f>
        <v>1002572000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103800000</v>
      </c>
      <c r="G33" s="3">
        <f>SUM(G34:G40)</f>
        <v>223651000</v>
      </c>
      <c r="H33" s="3">
        <f>SUM(H34:H40)</f>
        <v>482669000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103800000</v>
      </c>
      <c r="G38" s="9">
        <v>223651000</v>
      </c>
      <c r="H38" s="9">
        <v>482669000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103800000</v>
      </c>
      <c r="G43" s="29">
        <f>+G33+G41</f>
        <v>223651000</v>
      </c>
      <c r="H43" s="29">
        <f>+H33+H41</f>
        <v>482669000</v>
      </c>
    </row>
    <row r="44" spans="5:8" ht="14" x14ac:dyDescent="0.3">
      <c r="E44" s="30" t="s">
        <v>42</v>
      </c>
      <c r="F44" s="31">
        <f>+F31+F43</f>
        <v>1019297000</v>
      </c>
      <c r="G44" s="31">
        <f>+G31+G43</f>
        <v>1199865000</v>
      </c>
      <c r="H44" s="31">
        <f>+H31+H43</f>
        <v>1485241000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62</v>
      </c>
      <c r="F128" s="14">
        <v>64250000</v>
      </c>
      <c r="G128" s="14">
        <v>69701000</v>
      </c>
      <c r="H128" s="14">
        <v>72262000</v>
      </c>
    </row>
    <row r="129" spans="5:8" x14ac:dyDescent="0.25">
      <c r="E129" s="1" t="s">
        <v>63</v>
      </c>
      <c r="F129" s="14">
        <v>101584000</v>
      </c>
      <c r="G129" s="14">
        <v>110202000</v>
      </c>
      <c r="H129" s="14">
        <v>114252000</v>
      </c>
    </row>
    <row r="130" spans="5:8" x14ac:dyDescent="0.25">
      <c r="E130" s="1" t="s">
        <v>64</v>
      </c>
      <c r="F130" s="14">
        <v>171520000</v>
      </c>
      <c r="G130" s="14">
        <v>186071000</v>
      </c>
      <c r="H130" s="14">
        <v>192908000</v>
      </c>
    </row>
    <row r="131" spans="5:8" ht="13" x14ac:dyDescent="0.3">
      <c r="E131" s="43" t="s">
        <v>44</v>
      </c>
      <c r="F131" s="44"/>
      <c r="G131" s="44"/>
      <c r="H131" s="44"/>
    </row>
    <row r="132" spans="5:8" ht="13" x14ac:dyDescent="0.3">
      <c r="E132" s="45" t="s">
        <v>51</v>
      </c>
      <c r="F132" s="44"/>
      <c r="G132" s="44"/>
      <c r="H132" s="44"/>
    </row>
    <row r="133" spans="5:8" x14ac:dyDescent="0.25">
      <c r="E133" s="1" t="s">
        <v>62</v>
      </c>
      <c r="F133" s="14">
        <v>38423000</v>
      </c>
      <c r="G133" s="14">
        <v>39492000</v>
      </c>
      <c r="H133" s="14">
        <v>38913000</v>
      </c>
    </row>
    <row r="134" spans="5:8" x14ac:dyDescent="0.25">
      <c r="E134" s="1" t="s">
        <v>63</v>
      </c>
      <c r="F134" s="14">
        <v>60749000</v>
      </c>
      <c r="G134" s="14">
        <v>62440000</v>
      </c>
      <c r="H134" s="14">
        <v>61524000</v>
      </c>
    </row>
    <row r="135" spans="5:8" x14ac:dyDescent="0.25">
      <c r="E135" s="1" t="s">
        <v>64</v>
      </c>
      <c r="F135" s="14">
        <v>102572000</v>
      </c>
      <c r="G135" s="14">
        <v>105427000</v>
      </c>
      <c r="H135" s="14">
        <v>103880000</v>
      </c>
    </row>
    <row r="136" spans="5:8" ht="13" x14ac:dyDescent="0.3">
      <c r="E136" s="43" t="s">
        <v>44</v>
      </c>
      <c r="F136" s="44"/>
      <c r="G136" s="44"/>
      <c r="H136" s="44"/>
    </row>
    <row r="137" spans="5:8" ht="13" x14ac:dyDescent="0.3">
      <c r="E137" s="43" t="s">
        <v>44</v>
      </c>
      <c r="F137" s="44"/>
      <c r="G137" s="44"/>
      <c r="H137" s="44"/>
    </row>
    <row r="138" spans="5:8" ht="13" x14ac:dyDescent="0.3">
      <c r="E138" s="45" t="s">
        <v>52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x14ac:dyDescent="0.25">
      <c r="E140" s="1" t="s">
        <v>62</v>
      </c>
      <c r="F140" s="14">
        <v>52268000</v>
      </c>
      <c r="G140" s="14">
        <v>58459000</v>
      </c>
      <c r="H140" s="14">
        <v>60427000</v>
      </c>
    </row>
    <row r="141" spans="5:8" x14ac:dyDescent="0.25">
      <c r="E141" s="1" t="s">
        <v>63</v>
      </c>
      <c r="F141" s="14">
        <v>70619000</v>
      </c>
      <c r="G141" s="14">
        <v>78984000</v>
      </c>
      <c r="H141" s="14">
        <v>81642000</v>
      </c>
    </row>
    <row r="142" spans="5:8" x14ac:dyDescent="0.25">
      <c r="E142" s="1" t="s">
        <v>64</v>
      </c>
      <c r="F142" s="14">
        <v>94149000</v>
      </c>
      <c r="G142" s="14">
        <v>105301000</v>
      </c>
      <c r="H142" s="14">
        <v>108845000</v>
      </c>
    </row>
    <row r="143" spans="5:8" ht="13" x14ac:dyDescent="0.3">
      <c r="E143" s="43" t="s">
        <v>44</v>
      </c>
      <c r="F143" s="44"/>
      <c r="G143" s="44"/>
      <c r="H143" s="44"/>
    </row>
    <row r="144" spans="5:8" ht="13" x14ac:dyDescent="0.3">
      <c r="E144" s="43" t="s">
        <v>44</v>
      </c>
      <c r="F144" s="44"/>
      <c r="G144" s="44"/>
      <c r="H144" s="44"/>
    </row>
    <row r="145" spans="5:8" ht="13" x14ac:dyDescent="0.3">
      <c r="E145" s="45" t="s">
        <v>65</v>
      </c>
      <c r="F145" s="44"/>
      <c r="G145" s="44"/>
      <c r="H145" s="44"/>
    </row>
    <row r="146" spans="5:8" ht="13" x14ac:dyDescent="0.3">
      <c r="E146" s="43" t="s">
        <v>44</v>
      </c>
      <c r="F146" s="44"/>
      <c r="G146" s="44"/>
      <c r="H146" s="44"/>
    </row>
    <row r="147" spans="5:8" x14ac:dyDescent="0.25">
      <c r="E147" s="1" t="s">
        <v>62</v>
      </c>
      <c r="F147" s="14">
        <v>106651000</v>
      </c>
      <c r="G147" s="14">
        <v>110000000</v>
      </c>
      <c r="H147" s="14"/>
    </row>
    <row r="148" spans="5:8" x14ac:dyDescent="0.25">
      <c r="E148" s="1" t="s">
        <v>63</v>
      </c>
      <c r="F148" s="14">
        <v>39000000</v>
      </c>
      <c r="G148" s="14">
        <v>172669000</v>
      </c>
      <c r="H148" s="14"/>
    </row>
    <row r="149" spans="5:8" x14ac:dyDescent="0.25">
      <c r="E149" s="1" t="s">
        <v>64</v>
      </c>
      <c r="F149" s="14">
        <v>78000000</v>
      </c>
      <c r="G149" s="14">
        <v>200000000</v>
      </c>
      <c r="H149" s="14"/>
    </row>
    <row r="150" spans="5:8" ht="13" x14ac:dyDescent="0.3">
      <c r="E150" s="43" t="s">
        <v>44</v>
      </c>
      <c r="F150" s="44"/>
      <c r="G150" s="44"/>
      <c r="H150" s="44"/>
    </row>
    <row r="151" spans="5:8" ht="13" x14ac:dyDescent="0.3">
      <c r="E151" s="43" t="s">
        <v>44</v>
      </c>
      <c r="F151" s="44"/>
      <c r="G151" s="44"/>
      <c r="H151" s="44"/>
    </row>
    <row r="152" spans="5:8" ht="13" x14ac:dyDescent="0.3">
      <c r="E152" s="45" t="s">
        <v>53</v>
      </c>
      <c r="F152" s="44"/>
      <c r="G152" s="44"/>
      <c r="H152" s="44"/>
    </row>
    <row r="153" spans="5:8" ht="13" x14ac:dyDescent="0.3">
      <c r="E153" s="43" t="s">
        <v>44</v>
      </c>
      <c r="F153" s="44"/>
      <c r="G153" s="44"/>
      <c r="H153" s="44"/>
    </row>
    <row r="154" spans="5:8" x14ac:dyDescent="0.25">
      <c r="E154" s="1" t="s">
        <v>62</v>
      </c>
      <c r="F154" s="14"/>
      <c r="G154" s="14"/>
      <c r="H154" s="14">
        <v>22800000</v>
      </c>
    </row>
    <row r="155" spans="5:8" x14ac:dyDescent="0.25">
      <c r="E155" s="1" t="s">
        <v>63</v>
      </c>
      <c r="F155" s="14"/>
      <c r="G155" s="14"/>
      <c r="H155" s="14">
        <v>25000000</v>
      </c>
    </row>
    <row r="156" spans="5:8" x14ac:dyDescent="0.25">
      <c r="E156" s="1" t="s">
        <v>64</v>
      </c>
      <c r="F156" s="14"/>
      <c r="G156" s="14"/>
      <c r="H156" s="14">
        <v>56000000</v>
      </c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1">
    <mergeCell ref="E153:H153"/>
    <mergeCell ref="E145:H145"/>
    <mergeCell ref="E146:H146"/>
    <mergeCell ref="E150:H150"/>
    <mergeCell ref="E151:H151"/>
    <mergeCell ref="E152:H152"/>
    <mergeCell ref="E137:H137"/>
    <mergeCell ref="E138:H138"/>
    <mergeCell ref="E139:H139"/>
    <mergeCell ref="E143:H143"/>
    <mergeCell ref="E144:H144"/>
    <mergeCell ref="E126:H126"/>
    <mergeCell ref="E127:H127"/>
    <mergeCell ref="E131:H131"/>
    <mergeCell ref="E132:H132"/>
    <mergeCell ref="E136:H136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252286000</v>
      </c>
      <c r="G5" s="3">
        <v>249894000</v>
      </c>
      <c r="H5" s="3">
        <v>268468000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46304000</v>
      </c>
      <c r="G7" s="23">
        <f>SUM(G8:G20)</f>
        <v>51197000</v>
      </c>
      <c r="H7" s="23">
        <f>SUM(H8:H20)</f>
        <v>52751000</v>
      </c>
    </row>
    <row r="8" spans="5:8" ht="13" x14ac:dyDescent="0.3">
      <c r="E8" s="24" t="s">
        <v>11</v>
      </c>
      <c r="F8" s="9">
        <v>46304000</v>
      </c>
      <c r="G8" s="9">
        <v>51197000</v>
      </c>
      <c r="H8" s="9">
        <v>52751000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5549000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2549000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304139000</v>
      </c>
      <c r="G31" s="16">
        <f>+G5+G6+G7+G21</f>
        <v>304091000</v>
      </c>
      <c r="H31" s="16">
        <f>+H5+H6+H7+H21</f>
        <v>324219000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12610000</v>
      </c>
      <c r="G33" s="3">
        <f>SUM(G34:G40)</f>
        <v>7797000</v>
      </c>
      <c r="H33" s="3">
        <f>SUM(H34:H40)</f>
        <v>41384000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12610000</v>
      </c>
      <c r="G35" s="9">
        <v>7797000</v>
      </c>
      <c r="H35" s="9">
        <v>41384000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12610000</v>
      </c>
      <c r="G43" s="29">
        <f>+G33+G41</f>
        <v>7797000</v>
      </c>
      <c r="H43" s="29">
        <f>+H33+H41</f>
        <v>41384000</v>
      </c>
    </row>
    <row r="44" spans="5:8" ht="14" x14ac:dyDescent="0.3">
      <c r="E44" s="30" t="s">
        <v>42</v>
      </c>
      <c r="F44" s="31">
        <f>+F31+F43</f>
        <v>316749000</v>
      </c>
      <c r="G44" s="31">
        <f>+G31+G43</f>
        <v>311888000</v>
      </c>
      <c r="H44" s="31">
        <f>+H31+H43</f>
        <v>365603000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7025000</v>
      </c>
      <c r="G46" s="23">
        <f>SUM(G48+G55+G62+G67+G75+G81+G87+G93+G99+G105+G111+G117)</f>
        <v>6896000</v>
      </c>
      <c r="H46" s="23">
        <f>SUM(H48+H55+H62+H67+H75+H81+H87+H93+H99+H105+H111+H117)</f>
        <v>6896000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7025000</v>
      </c>
      <c r="G67" s="3">
        <f t="shared" ref="G67:H67" si="1">SUM(G68:G73)</f>
        <v>6896000</v>
      </c>
      <c r="H67" s="3">
        <f t="shared" si="1"/>
        <v>6896000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5907000</v>
      </c>
      <c r="G73" s="12">
        <v>5726000</v>
      </c>
      <c r="H73" s="13">
        <v>5726000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7025000</v>
      </c>
      <c r="G122" s="16">
        <f>SUM(G46)</f>
        <v>6896000</v>
      </c>
      <c r="H122" s="16">
        <f>SUM(H46)</f>
        <v>6896000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129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238060000</v>
      </c>
      <c r="G5" s="3">
        <v>235702000</v>
      </c>
      <c r="H5" s="3">
        <v>253339000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39108000</v>
      </c>
      <c r="G7" s="23">
        <f>SUM(G8:G20)</f>
        <v>43148000</v>
      </c>
      <c r="H7" s="23">
        <f>SUM(H8:H20)</f>
        <v>44432000</v>
      </c>
    </row>
    <row r="8" spans="5:8" ht="13" x14ac:dyDescent="0.3">
      <c r="E8" s="24" t="s">
        <v>11</v>
      </c>
      <c r="F8" s="9">
        <v>39108000</v>
      </c>
      <c r="G8" s="9">
        <v>43148000</v>
      </c>
      <c r="H8" s="9">
        <v>44432000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4084000</v>
      </c>
      <c r="G21" s="3">
        <f>SUM(G22:G30)</f>
        <v>2300000</v>
      </c>
      <c r="H21" s="3">
        <f>SUM(H22:H30)</f>
        <v>2400000</v>
      </c>
    </row>
    <row r="22" spans="5:8" ht="13" x14ac:dyDescent="0.3">
      <c r="E22" s="24" t="s">
        <v>25</v>
      </c>
      <c r="F22" s="25">
        <v>2200000</v>
      </c>
      <c r="G22" s="25">
        <v>2300000</v>
      </c>
      <c r="H22" s="25">
        <v>2400000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1884000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281252000</v>
      </c>
      <c r="G31" s="16">
        <f>+G5+G6+G7+G21</f>
        <v>281150000</v>
      </c>
      <c r="H31" s="16">
        <f>+H5+H6+H7+H21</f>
        <v>300171000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1022000</v>
      </c>
      <c r="G33" s="3">
        <f>SUM(G34:G40)</f>
        <v>23503000</v>
      </c>
      <c r="H33" s="3">
        <f>SUM(H34:H40)</f>
        <v>26575000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1022000</v>
      </c>
      <c r="G35" s="9">
        <v>23503000</v>
      </c>
      <c r="H35" s="9">
        <v>26575000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1022000</v>
      </c>
      <c r="G43" s="29">
        <f>+G33+G41</f>
        <v>23503000</v>
      </c>
      <c r="H43" s="29">
        <f>+H33+H41</f>
        <v>26575000</v>
      </c>
    </row>
    <row r="44" spans="5:8" ht="14" x14ac:dyDescent="0.3">
      <c r="E44" s="30" t="s">
        <v>42</v>
      </c>
      <c r="F44" s="31">
        <f>+F31+F43</f>
        <v>282274000</v>
      </c>
      <c r="G44" s="31">
        <f>+G31+G43</f>
        <v>304653000</v>
      </c>
      <c r="H44" s="31">
        <f>+H31+H43</f>
        <v>326746000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6256000</v>
      </c>
      <c r="G46" s="23">
        <f>SUM(G48+G55+G62+G67+G75+G81+G87+G93+G99+G105+G111+G117)</f>
        <v>6441000</v>
      </c>
      <c r="H46" s="23">
        <f>SUM(H48+H55+H62+H67+H75+H81+H87+H93+H99+H105+H111+H117)</f>
        <v>5991000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6256000</v>
      </c>
      <c r="G67" s="3">
        <f t="shared" ref="G67:H67" si="1">SUM(G68:G73)</f>
        <v>6441000</v>
      </c>
      <c r="H67" s="3">
        <f t="shared" si="1"/>
        <v>5991000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>
        <v>450000</v>
      </c>
      <c r="G69" s="9">
        <v>450000</v>
      </c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3024000</v>
      </c>
      <c r="G72" s="9">
        <v>3165000</v>
      </c>
      <c r="H72" s="10">
        <v>3165000</v>
      </c>
    </row>
    <row r="73" spans="5:9" x14ac:dyDescent="0.25">
      <c r="E73" s="33" t="s">
        <v>162</v>
      </c>
      <c r="F73" s="11">
        <v>2782000</v>
      </c>
      <c r="G73" s="12">
        <v>2826000</v>
      </c>
      <c r="H73" s="13">
        <v>2826000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6256000</v>
      </c>
      <c r="G122" s="16">
        <f>SUM(G46)</f>
        <v>6441000</v>
      </c>
      <c r="H122" s="16">
        <f>SUM(H46)</f>
        <v>5991000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150676000</v>
      </c>
      <c r="G5" s="3">
        <v>149219000</v>
      </c>
      <c r="H5" s="3">
        <v>160364000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32858000</v>
      </c>
      <c r="G7" s="23">
        <f>SUM(G8:G20)</f>
        <v>36230000</v>
      </c>
      <c r="H7" s="23">
        <f>SUM(H8:H20)</f>
        <v>37372000</v>
      </c>
    </row>
    <row r="8" spans="5:8" ht="13" x14ac:dyDescent="0.3">
      <c r="E8" s="24" t="s">
        <v>11</v>
      </c>
      <c r="F8" s="9">
        <v>25858000</v>
      </c>
      <c r="G8" s="9">
        <v>28328000</v>
      </c>
      <c r="H8" s="9">
        <v>29113000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7000000</v>
      </c>
      <c r="G11" s="9">
        <v>7902000</v>
      </c>
      <c r="H11" s="9">
        <v>8259000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4552000</v>
      </c>
      <c r="G21" s="3">
        <f>SUM(G22:G30)</f>
        <v>2900000</v>
      </c>
      <c r="H21" s="3">
        <f>SUM(H22:H30)</f>
        <v>2900000</v>
      </c>
    </row>
    <row r="22" spans="5:8" ht="13" x14ac:dyDescent="0.3">
      <c r="E22" s="24" t="s">
        <v>25</v>
      </c>
      <c r="F22" s="25">
        <v>2800000</v>
      </c>
      <c r="G22" s="25">
        <v>2900000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1752000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188086000</v>
      </c>
      <c r="G31" s="16">
        <f>+G5+G6+G7+G21</f>
        <v>188349000</v>
      </c>
      <c r="H31" s="16">
        <f>+H5+H6+H7+H21</f>
        <v>200636000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331000</v>
      </c>
      <c r="G33" s="3">
        <f>SUM(G34:G40)</f>
        <v>4605000</v>
      </c>
      <c r="H33" s="3">
        <f>SUM(H34:H40)</f>
        <v>34953000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331000</v>
      </c>
      <c r="G35" s="9">
        <v>4605000</v>
      </c>
      <c r="H35" s="9">
        <v>34953000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331000</v>
      </c>
      <c r="G43" s="29">
        <f>+G33+G41</f>
        <v>4605000</v>
      </c>
      <c r="H43" s="29">
        <f>+H33+H41</f>
        <v>34953000</v>
      </c>
    </row>
    <row r="44" spans="5:8" ht="14" x14ac:dyDescent="0.3">
      <c r="E44" s="30" t="s">
        <v>42</v>
      </c>
      <c r="F44" s="31">
        <f>+F31+F43</f>
        <v>188417000</v>
      </c>
      <c r="G44" s="31">
        <f>+G31+G43</f>
        <v>192954000</v>
      </c>
      <c r="H44" s="31">
        <f>+H31+H43</f>
        <v>235589000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7333000</v>
      </c>
      <c r="G46" s="23">
        <f>SUM(G48+G55+G62+G67+G75+G81+G87+G93+G99+G105+G111+G117)</f>
        <v>4525000</v>
      </c>
      <c r="H46" s="23">
        <f>SUM(H48+H55+H62+H67+H75+H81+H87+H93+H99+H105+H111+H117)</f>
        <v>4525000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2500000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2500000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4833000</v>
      </c>
      <c r="G67" s="3">
        <f t="shared" ref="G67:H67" si="1">SUM(G68:G73)</f>
        <v>4525000</v>
      </c>
      <c r="H67" s="3">
        <f t="shared" si="1"/>
        <v>4525000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1297000</v>
      </c>
      <c r="G72" s="9">
        <v>1358000</v>
      </c>
      <c r="H72" s="10">
        <v>1358000</v>
      </c>
    </row>
    <row r="73" spans="5:9" x14ac:dyDescent="0.25">
      <c r="E73" s="33" t="s">
        <v>162</v>
      </c>
      <c r="F73" s="11">
        <v>3536000</v>
      </c>
      <c r="G73" s="12">
        <v>3167000</v>
      </c>
      <c r="H73" s="13">
        <v>3167000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7333000</v>
      </c>
      <c r="G122" s="16">
        <f>SUM(G46)</f>
        <v>4525000</v>
      </c>
      <c r="H122" s="16">
        <f>SUM(H46)</f>
        <v>4525000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180242000</v>
      </c>
      <c r="G5" s="3">
        <v>178189000</v>
      </c>
      <c r="H5" s="3">
        <v>191843000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45469000</v>
      </c>
      <c r="G7" s="23">
        <f>SUM(G8:G20)</f>
        <v>44792000</v>
      </c>
      <c r="H7" s="23">
        <f>SUM(H8:H20)</f>
        <v>46241000</v>
      </c>
    </row>
    <row r="8" spans="5:8" ht="13" x14ac:dyDescent="0.3">
      <c r="E8" s="24" t="s">
        <v>11</v>
      </c>
      <c r="F8" s="9">
        <v>34391000</v>
      </c>
      <c r="G8" s="9">
        <v>35267000</v>
      </c>
      <c r="H8" s="9">
        <v>36285000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11078000</v>
      </c>
      <c r="G11" s="9">
        <v>9525000</v>
      </c>
      <c r="H11" s="9">
        <v>9956000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4264000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2264000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229975000</v>
      </c>
      <c r="G31" s="16">
        <f>+G5+G6+G7+G21</f>
        <v>225081000</v>
      </c>
      <c r="H31" s="16">
        <f>+H5+H6+H7+H21</f>
        <v>240284000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24687000</v>
      </c>
      <c r="G33" s="3">
        <f>SUM(G34:G40)</f>
        <v>28158000</v>
      </c>
      <c r="H33" s="3">
        <f>SUM(H34:H40)</f>
        <v>28154000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24687000</v>
      </c>
      <c r="G35" s="9">
        <v>28158000</v>
      </c>
      <c r="H35" s="9">
        <v>28154000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24687000</v>
      </c>
      <c r="G43" s="29">
        <f>+G33+G41</f>
        <v>28158000</v>
      </c>
      <c r="H43" s="29">
        <f>+H33+H41</f>
        <v>28154000</v>
      </c>
    </row>
    <row r="44" spans="5:8" ht="14" x14ac:dyDescent="0.3">
      <c r="E44" s="30" t="s">
        <v>42</v>
      </c>
      <c r="F44" s="31">
        <f>+F31+F43</f>
        <v>254662000</v>
      </c>
      <c r="G44" s="31">
        <f>+G31+G43</f>
        <v>253239000</v>
      </c>
      <c r="H44" s="31">
        <f>+H31+H43</f>
        <v>268438000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3926000</v>
      </c>
      <c r="G46" s="23">
        <f>SUM(G48+G55+G62+G67+G75+G81+G87+G93+G99+G105+G111+G117)</f>
        <v>2851000</v>
      </c>
      <c r="H46" s="23">
        <f>SUM(H48+H55+H62+H67+H75+H81+H87+H93+H99+H105+H111+H117)</f>
        <v>2851000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1000000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1000000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2926000</v>
      </c>
      <c r="G67" s="3">
        <f t="shared" ref="G67:H67" si="1">SUM(G68:G73)</f>
        <v>2851000</v>
      </c>
      <c r="H67" s="3">
        <f t="shared" si="1"/>
        <v>2851000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1298000</v>
      </c>
      <c r="G72" s="9">
        <v>1359000</v>
      </c>
      <c r="H72" s="10">
        <v>1359000</v>
      </c>
    </row>
    <row r="73" spans="5:9" x14ac:dyDescent="0.25">
      <c r="E73" s="33" t="s">
        <v>162</v>
      </c>
      <c r="F73" s="11">
        <v>1628000</v>
      </c>
      <c r="G73" s="12">
        <v>1492000</v>
      </c>
      <c r="H73" s="13">
        <v>1492000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3926000</v>
      </c>
      <c r="G122" s="16">
        <f>SUM(G46)</f>
        <v>2851000</v>
      </c>
      <c r="H122" s="16">
        <f>SUM(H46)</f>
        <v>2851000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610321000</v>
      </c>
      <c r="G5" s="3">
        <v>636553000</v>
      </c>
      <c r="H5" s="3">
        <v>654560000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254351000</v>
      </c>
      <c r="G7" s="23">
        <f>SUM(G8:G20)</f>
        <v>224632000</v>
      </c>
      <c r="H7" s="23">
        <f>SUM(H8:H20)</f>
        <v>250359000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11244000</v>
      </c>
      <c r="G11" s="9">
        <v>5442000</v>
      </c>
      <c r="H11" s="9">
        <v>10688000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80000000</v>
      </c>
      <c r="G17" s="9">
        <v>71869000</v>
      </c>
      <c r="H17" s="9">
        <v>87772000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163107000</v>
      </c>
      <c r="G19" s="9">
        <v>147321000</v>
      </c>
      <c r="H19" s="9">
        <v>151899000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5942000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3342000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870614000</v>
      </c>
      <c r="G31" s="16">
        <f>+G5+G6+G7+G21</f>
        <v>863885000</v>
      </c>
      <c r="H31" s="16">
        <f>+H5+H6+H7+H21</f>
        <v>907719000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33828000</v>
      </c>
      <c r="G33" s="3">
        <f>SUM(G34:G40)</f>
        <v>16689000</v>
      </c>
      <c r="H33" s="3">
        <f>SUM(H34:H40)</f>
        <v>26231000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33828000</v>
      </c>
      <c r="G35" s="9">
        <v>16689000</v>
      </c>
      <c r="H35" s="9">
        <v>26231000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33828000</v>
      </c>
      <c r="G43" s="29">
        <f>+G33+G41</f>
        <v>16689000</v>
      </c>
      <c r="H43" s="29">
        <f>+H33+H41</f>
        <v>26231000</v>
      </c>
    </row>
    <row r="44" spans="5:8" ht="14" x14ac:dyDescent="0.3">
      <c r="E44" s="30" t="s">
        <v>42</v>
      </c>
      <c r="F44" s="31">
        <f>+F31+F43</f>
        <v>904442000</v>
      </c>
      <c r="G44" s="31">
        <f>+G31+G43</f>
        <v>880574000</v>
      </c>
      <c r="H44" s="31">
        <f>+H31+H43</f>
        <v>933950000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120579000</v>
      </c>
      <c r="G46" s="23">
        <f>SUM(G48+G55+G62+G67+G75+G81+G87+G93+G99+G105+G111+G117)</f>
        <v>92729000</v>
      </c>
      <c r="H46" s="23">
        <f>SUM(H48+H55+H62+H67+H75+H81+H87+H93+H99+H105+H111+H117)</f>
        <v>81154000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2350000</v>
      </c>
      <c r="G48" s="3">
        <f t="shared" ref="G48:H48" si="0">SUM(G49:G60)</f>
        <v>1800000</v>
      </c>
      <c r="H48" s="3">
        <f t="shared" si="0"/>
        <v>2000000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>
        <v>1150000</v>
      </c>
      <c r="G56" s="9">
        <v>1800000</v>
      </c>
      <c r="H56" s="10">
        <v>2000000</v>
      </c>
    </row>
    <row r="57" spans="5:9" x14ac:dyDescent="0.25">
      <c r="E57" s="4" t="s">
        <v>166</v>
      </c>
      <c r="F57" s="8">
        <v>1200000</v>
      </c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103371000</v>
      </c>
      <c r="G62" s="3">
        <f>SUM(G63:G65)</f>
        <v>75920000</v>
      </c>
      <c r="H62" s="3">
        <f>SUM(H63:H65)</f>
        <v>64145000</v>
      </c>
    </row>
    <row r="63" spans="5:9" x14ac:dyDescent="0.25">
      <c r="E63" s="4" t="s">
        <v>156</v>
      </c>
      <c r="F63" s="5">
        <v>5000000</v>
      </c>
      <c r="G63" s="6">
        <v>5000000</v>
      </c>
      <c r="H63" s="7">
        <v>5000000</v>
      </c>
    </row>
    <row r="64" spans="5:9" x14ac:dyDescent="0.25">
      <c r="E64" s="4" t="s">
        <v>169</v>
      </c>
      <c r="F64" s="8">
        <v>92371000</v>
      </c>
      <c r="G64" s="9">
        <v>65920000</v>
      </c>
      <c r="H64" s="10">
        <v>53145000</v>
      </c>
    </row>
    <row r="65" spans="5:9" x14ac:dyDescent="0.25">
      <c r="E65" s="4" t="s">
        <v>170</v>
      </c>
      <c r="F65" s="11">
        <v>6000000</v>
      </c>
      <c r="G65" s="12">
        <v>5000000</v>
      </c>
      <c r="H65" s="13">
        <v>6000000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14858000</v>
      </c>
      <c r="G67" s="3">
        <f t="shared" ref="G67:H67" si="1">SUM(G68:G73)</f>
        <v>15009000</v>
      </c>
      <c r="H67" s="3">
        <f t="shared" si="1"/>
        <v>15009000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275000</v>
      </c>
      <c r="G71" s="9">
        <v>287000</v>
      </c>
      <c r="H71" s="10">
        <v>287000</v>
      </c>
    </row>
    <row r="72" spans="5:9" x14ac:dyDescent="0.25">
      <c r="E72" s="33" t="s">
        <v>161</v>
      </c>
      <c r="F72" s="9">
        <v>10933000</v>
      </c>
      <c r="G72" s="9">
        <v>11443000</v>
      </c>
      <c r="H72" s="10">
        <v>11443000</v>
      </c>
    </row>
    <row r="73" spans="5:9" x14ac:dyDescent="0.25">
      <c r="E73" s="33" t="s">
        <v>162</v>
      </c>
      <c r="F73" s="11">
        <v>3650000</v>
      </c>
      <c r="G73" s="12">
        <v>3279000</v>
      </c>
      <c r="H73" s="13">
        <v>3279000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120579000</v>
      </c>
      <c r="G122" s="16">
        <f>SUM(G46)</f>
        <v>92729000</v>
      </c>
      <c r="H122" s="16">
        <f>SUM(H46)</f>
        <v>81154000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246839000</v>
      </c>
      <c r="G5" s="3">
        <v>244484000</v>
      </c>
      <c r="H5" s="3">
        <v>262681000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55151000</v>
      </c>
      <c r="G7" s="23">
        <f>SUM(G8:G20)</f>
        <v>60902000</v>
      </c>
      <c r="H7" s="23">
        <f>SUM(H8:H20)</f>
        <v>62847000</v>
      </c>
    </row>
    <row r="8" spans="5:8" ht="13" x14ac:dyDescent="0.3">
      <c r="E8" s="24" t="s">
        <v>11</v>
      </c>
      <c r="F8" s="9">
        <v>50116000</v>
      </c>
      <c r="G8" s="9">
        <v>55460000</v>
      </c>
      <c r="H8" s="9">
        <v>57159000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5035000</v>
      </c>
      <c r="G11" s="9">
        <v>5442000</v>
      </c>
      <c r="H11" s="9">
        <v>5688000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4567000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2567000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306557000</v>
      </c>
      <c r="G31" s="16">
        <f>+G5+G6+G7+G21</f>
        <v>307486000</v>
      </c>
      <c r="H31" s="16">
        <f>+H5+H6+H7+H21</f>
        <v>327728000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23833000</v>
      </c>
      <c r="G33" s="3">
        <f>SUM(G34:G40)</f>
        <v>57699000</v>
      </c>
      <c r="H33" s="3">
        <f>SUM(H34:H40)</f>
        <v>17490000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23833000</v>
      </c>
      <c r="G35" s="9">
        <v>57699000</v>
      </c>
      <c r="H35" s="9">
        <v>17490000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23833000</v>
      </c>
      <c r="G43" s="29">
        <f>+G33+G41</f>
        <v>57699000</v>
      </c>
      <c r="H43" s="29">
        <f>+H33+H41</f>
        <v>17490000</v>
      </c>
    </row>
    <row r="44" spans="5:8" ht="14" x14ac:dyDescent="0.3">
      <c r="E44" s="30" t="s">
        <v>42</v>
      </c>
      <c r="F44" s="31">
        <f>+F31+F43</f>
        <v>330390000</v>
      </c>
      <c r="G44" s="31">
        <f>+G31+G43</f>
        <v>365185000</v>
      </c>
      <c r="H44" s="31">
        <f>+H31+H43</f>
        <v>345218000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11533000</v>
      </c>
      <c r="G46" s="23">
        <f>SUM(G48+G55+G62+G67+G75+G81+G87+G93+G99+G105+G111+G117)</f>
        <v>7839000</v>
      </c>
      <c r="H46" s="23">
        <f>SUM(H48+H55+H62+H67+H75+H81+H87+H93+H99+H105+H111+H117)</f>
        <v>7839000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3000000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3000000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8533000</v>
      </c>
      <c r="G67" s="3">
        <f t="shared" ref="G67:H67" si="1">SUM(G68:G73)</f>
        <v>7839000</v>
      </c>
      <c r="H67" s="3">
        <f t="shared" si="1"/>
        <v>7839000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1189000</v>
      </c>
      <c r="G71" s="9">
        <v>1243000</v>
      </c>
      <c r="H71" s="10">
        <v>1243000</v>
      </c>
    </row>
    <row r="72" spans="5:9" x14ac:dyDescent="0.25">
      <c r="E72" s="33" t="s">
        <v>161</v>
      </c>
      <c r="F72" s="9">
        <v>5595000</v>
      </c>
      <c r="G72" s="9">
        <v>5856000</v>
      </c>
      <c r="H72" s="10">
        <v>5856000</v>
      </c>
    </row>
    <row r="73" spans="5:9" x14ac:dyDescent="0.25">
      <c r="E73" s="33" t="s">
        <v>162</v>
      </c>
      <c r="F73" s="11">
        <v>1749000</v>
      </c>
      <c r="G73" s="12">
        <v>740000</v>
      </c>
      <c r="H73" s="13">
        <v>740000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11533000</v>
      </c>
      <c r="G122" s="16">
        <f>SUM(G46)</f>
        <v>7839000</v>
      </c>
      <c r="H122" s="16">
        <f>SUM(H46)</f>
        <v>7839000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99291000</v>
      </c>
      <c r="G5" s="3">
        <v>97921000</v>
      </c>
      <c r="H5" s="3">
        <v>105723000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38467000</v>
      </c>
      <c r="G7" s="23">
        <f>SUM(G8:G20)</f>
        <v>30103000</v>
      </c>
      <c r="H7" s="23">
        <f>SUM(H8:H20)</f>
        <v>31023000</v>
      </c>
    </row>
    <row r="8" spans="5:8" ht="13" x14ac:dyDescent="0.3">
      <c r="E8" s="24" t="s">
        <v>11</v>
      </c>
      <c r="F8" s="9">
        <v>27213000</v>
      </c>
      <c r="G8" s="9">
        <v>23591000</v>
      </c>
      <c r="H8" s="9">
        <v>24217000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11254000</v>
      </c>
      <c r="G11" s="9">
        <v>6512000</v>
      </c>
      <c r="H11" s="9">
        <v>6806000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4759000</v>
      </c>
      <c r="G21" s="3">
        <f>SUM(G22:G30)</f>
        <v>2900000</v>
      </c>
      <c r="H21" s="3">
        <f>SUM(H22:H30)</f>
        <v>2900000</v>
      </c>
    </row>
    <row r="22" spans="5:8" ht="13" x14ac:dyDescent="0.3">
      <c r="E22" s="24" t="s">
        <v>25</v>
      </c>
      <c r="F22" s="25">
        <v>2800000</v>
      </c>
      <c r="G22" s="25">
        <v>2900000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1959000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142517000</v>
      </c>
      <c r="G31" s="16">
        <f>+G5+G6+G7+G21</f>
        <v>130924000</v>
      </c>
      <c r="H31" s="16">
        <f>+H5+H6+H7+H21</f>
        <v>139646000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10363000</v>
      </c>
      <c r="G33" s="3">
        <f>SUM(G34:G40)</f>
        <v>6188000</v>
      </c>
      <c r="H33" s="3">
        <f>SUM(H34:H40)</f>
        <v>2845000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10363000</v>
      </c>
      <c r="G35" s="9">
        <v>6188000</v>
      </c>
      <c r="H35" s="9">
        <v>2845000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10363000</v>
      </c>
      <c r="G43" s="29">
        <f>+G33+G41</f>
        <v>6188000</v>
      </c>
      <c r="H43" s="29">
        <f>+H33+H41</f>
        <v>2845000</v>
      </c>
    </row>
    <row r="44" spans="5:8" ht="14" x14ac:dyDescent="0.3">
      <c r="E44" s="30" t="s">
        <v>42</v>
      </c>
      <c r="F44" s="31">
        <f>+F31+F43</f>
        <v>152880000</v>
      </c>
      <c r="G44" s="31">
        <f>+G31+G43</f>
        <v>137112000</v>
      </c>
      <c r="H44" s="31">
        <f>+H31+H43</f>
        <v>142491000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2755000</v>
      </c>
      <c r="G46" s="23">
        <f>SUM(G48+G55+G62+G67+G75+G81+G87+G93+G99+G105+G111+G117)</f>
        <v>1547000</v>
      </c>
      <c r="H46" s="23">
        <f>SUM(H48+H55+H62+H67+H75+H81+H87+H93+H99+H105+H111+H117)</f>
        <v>1547000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1300000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1000000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>
        <v>300000</v>
      </c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1455000</v>
      </c>
      <c r="G67" s="3">
        <f>SUM(G68:G73)</f>
        <v>1547000</v>
      </c>
      <c r="H67" s="3">
        <f>SUM(H68:H73)</f>
        <v>1547000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337000</v>
      </c>
      <c r="G73" s="12">
        <v>377000</v>
      </c>
      <c r="H73" s="13">
        <v>377000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2755000</v>
      </c>
      <c r="G122" s="16">
        <f>SUM(G46)</f>
        <v>1547000</v>
      </c>
      <c r="H122" s="16">
        <f>SUM(H46)</f>
        <v>1547000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121850000</v>
      </c>
      <c r="G5" s="3">
        <v>120305000</v>
      </c>
      <c r="H5" s="3">
        <v>129719000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42927000</v>
      </c>
      <c r="G7" s="23">
        <f>SUM(G8:G20)</f>
        <v>43957000</v>
      </c>
      <c r="H7" s="23">
        <f>SUM(H8:H20)</f>
        <v>41244000</v>
      </c>
    </row>
    <row r="8" spans="5:8" ht="13" x14ac:dyDescent="0.3">
      <c r="E8" s="24" t="s">
        <v>11</v>
      </c>
      <c r="F8" s="9">
        <v>37056000</v>
      </c>
      <c r="G8" s="9">
        <v>30432000</v>
      </c>
      <c r="H8" s="9">
        <v>31288000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5871000</v>
      </c>
      <c r="G11" s="9">
        <v>13525000</v>
      </c>
      <c r="H11" s="9">
        <v>9956000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5349000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2749000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170126000</v>
      </c>
      <c r="G31" s="16">
        <f>+G5+G6+G7+G21</f>
        <v>166962000</v>
      </c>
      <c r="H31" s="16">
        <f>+H5+H6+H7+H21</f>
        <v>173763000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7100000</v>
      </c>
      <c r="G33" s="3">
        <f>SUM(G34:G40)</f>
        <v>600000</v>
      </c>
      <c r="H33" s="3">
        <f>SUM(H34:H40)</f>
        <v>1050000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7100000</v>
      </c>
      <c r="G35" s="9">
        <v>600000</v>
      </c>
      <c r="H35" s="9">
        <v>1050000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7100000</v>
      </c>
      <c r="G43" s="29">
        <f>+G33+G41</f>
        <v>600000</v>
      </c>
      <c r="H43" s="29">
        <f>+H33+H41</f>
        <v>1050000</v>
      </c>
    </row>
    <row r="44" spans="5:8" ht="14" x14ac:dyDescent="0.3">
      <c r="E44" s="30" t="s">
        <v>42</v>
      </c>
      <c r="F44" s="31">
        <f>+F31+F43</f>
        <v>177226000</v>
      </c>
      <c r="G44" s="31">
        <f>+G31+G43</f>
        <v>167562000</v>
      </c>
      <c r="H44" s="31">
        <f>+H31+H43</f>
        <v>174813000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6012000</v>
      </c>
      <c r="G46" s="23">
        <f>SUM(G48+G55+G62+G67+G75+G81+G87+G93+G99+G105+G111+G117)</f>
        <v>2709000</v>
      </c>
      <c r="H46" s="23">
        <f>SUM(H48+H55+H62+H67+H75+H81+H87+H93+H99+H105+H111+H117)</f>
        <v>2709000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1000000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1000000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5012000</v>
      </c>
      <c r="G67" s="3">
        <f t="shared" ref="G67:H67" si="1">SUM(G68:G73)</f>
        <v>2709000</v>
      </c>
      <c r="H67" s="3">
        <f t="shared" si="1"/>
        <v>2709000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3559000</v>
      </c>
      <c r="G73" s="12">
        <v>1188000</v>
      </c>
      <c r="H73" s="13">
        <v>1188000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6012000</v>
      </c>
      <c r="G122" s="16">
        <f>SUM(G46)</f>
        <v>2709000</v>
      </c>
      <c r="H122" s="16">
        <f>SUM(H46)</f>
        <v>2709000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E1:I253"/>
  <sheetViews>
    <sheetView showGridLines="0" topLeftCell="A61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240637000</v>
      </c>
      <c r="G5" s="3">
        <v>239920000</v>
      </c>
      <c r="H5" s="3">
        <v>255964000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43741000</v>
      </c>
      <c r="G7" s="23">
        <f>SUM(G8:G20)</f>
        <v>57851000</v>
      </c>
      <c r="H7" s="23">
        <f>SUM(H8:H20)</f>
        <v>59739000</v>
      </c>
    </row>
    <row r="8" spans="5:8" ht="13" x14ac:dyDescent="0.3">
      <c r="E8" s="24" t="s">
        <v>11</v>
      </c>
      <c r="F8" s="9">
        <v>43741000</v>
      </c>
      <c r="G8" s="9">
        <v>48330000</v>
      </c>
      <c r="H8" s="9">
        <v>49788000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9521000</v>
      </c>
      <c r="H11" s="9">
        <v>9951000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3524000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1524000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287902000</v>
      </c>
      <c r="G31" s="16">
        <f>+G5+G6+G7+G21</f>
        <v>299871000</v>
      </c>
      <c r="H31" s="16">
        <f>+H5+H6+H7+H21</f>
        <v>317903000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600000</v>
      </c>
      <c r="H33" s="3">
        <f>SUM(H34:H40)</f>
        <v>15552000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600000</v>
      </c>
      <c r="H35" s="9">
        <v>15552000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600000</v>
      </c>
      <c r="H43" s="29">
        <f>+H33+H41</f>
        <v>15552000</v>
      </c>
    </row>
    <row r="44" spans="5:8" ht="14" x14ac:dyDescent="0.3">
      <c r="E44" s="30" t="s">
        <v>42</v>
      </c>
      <c r="F44" s="31">
        <f>+F31+F43</f>
        <v>287902000</v>
      </c>
      <c r="G44" s="31">
        <f>+G31+G43</f>
        <v>300471000</v>
      </c>
      <c r="H44" s="31">
        <f>+H31+H43</f>
        <v>333455000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7323000</v>
      </c>
      <c r="G46" s="23">
        <f>SUM(G48+G55+G62+G67+G75+G81+G87+G93+G99+G105+G111+G117)</f>
        <v>5326000</v>
      </c>
      <c r="H46" s="23">
        <f>SUM(H48+H55+H62+H67+H75+H81+H87+H93+H99+H105+H111+H117)</f>
        <v>5326000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2000000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2000000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5323000</v>
      </c>
      <c r="G67" s="3">
        <f t="shared" ref="G67:H67" si="1">SUM(G68:G73)</f>
        <v>5326000</v>
      </c>
      <c r="H67" s="3">
        <f t="shared" si="1"/>
        <v>5326000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3358000</v>
      </c>
      <c r="G72" s="9">
        <v>3515000</v>
      </c>
      <c r="H72" s="10">
        <v>3515000</v>
      </c>
    </row>
    <row r="73" spans="5:9" x14ac:dyDescent="0.25">
      <c r="E73" s="33" t="s">
        <v>162</v>
      </c>
      <c r="F73" s="11">
        <v>1965000</v>
      </c>
      <c r="G73" s="12">
        <v>1811000</v>
      </c>
      <c r="H73" s="13">
        <v>1811000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7323000</v>
      </c>
      <c r="G122" s="16">
        <f>SUM(G46)</f>
        <v>5326000</v>
      </c>
      <c r="H122" s="16">
        <f>SUM(H46)</f>
        <v>5326000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297020000</v>
      </c>
      <c r="G5" s="3">
        <v>305644000</v>
      </c>
      <c r="H5" s="3">
        <v>315241000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77084000</v>
      </c>
      <c r="G7" s="23">
        <f>SUM(G8:G20)</f>
        <v>81443000</v>
      </c>
      <c r="H7" s="23">
        <f>SUM(H8:H20)</f>
        <v>84127000</v>
      </c>
    </row>
    <row r="8" spans="5:8" ht="13" x14ac:dyDescent="0.3">
      <c r="E8" s="24" t="s">
        <v>11</v>
      </c>
      <c r="F8" s="9">
        <v>64615000</v>
      </c>
      <c r="G8" s="9">
        <v>71677000</v>
      </c>
      <c r="H8" s="9">
        <v>73920000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12469000</v>
      </c>
      <c r="G11" s="9">
        <v>9766000</v>
      </c>
      <c r="H11" s="9">
        <v>10207000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3823000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1823000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377927000</v>
      </c>
      <c r="G31" s="16">
        <f>+G5+G6+G7+G21</f>
        <v>389187000</v>
      </c>
      <c r="H31" s="16">
        <f>+H5+H6+H7+H21</f>
        <v>401568000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600000</v>
      </c>
      <c r="H33" s="3">
        <f>SUM(H34:H40)</f>
        <v>750000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600000</v>
      </c>
      <c r="H35" s="9">
        <v>750000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600000</v>
      </c>
      <c r="H43" s="29">
        <f>+H33+H41</f>
        <v>750000</v>
      </c>
    </row>
    <row r="44" spans="5:8" ht="14" x14ac:dyDescent="0.3">
      <c r="E44" s="30" t="s">
        <v>42</v>
      </c>
      <c r="F44" s="31">
        <f>+F31+F43</f>
        <v>377927000</v>
      </c>
      <c r="G44" s="31">
        <f>+G31+G43</f>
        <v>389787000</v>
      </c>
      <c r="H44" s="31">
        <f>+H31+H43</f>
        <v>402318000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94740000</v>
      </c>
      <c r="G46" s="23">
        <f>SUM(G48+G55+G62+G67+G75+G81+G87+G93+G99+G105+G111+G117)</f>
        <v>124014000</v>
      </c>
      <c r="H46" s="23">
        <f>SUM(H48+H55+H62+H67+H75+H81+H87+H93+H99+H105+H111+H117)</f>
        <v>142706000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87612000</v>
      </c>
      <c r="G62" s="3">
        <f>SUM(G63:G65)</f>
        <v>117107000</v>
      </c>
      <c r="H62" s="3">
        <f>SUM(H63:H65)</f>
        <v>135799000</v>
      </c>
    </row>
    <row r="63" spans="5:9" x14ac:dyDescent="0.25">
      <c r="E63" s="4" t="s">
        <v>156</v>
      </c>
      <c r="F63" s="5">
        <v>8000000</v>
      </c>
      <c r="G63" s="6">
        <v>8000000</v>
      </c>
      <c r="H63" s="7">
        <v>8000000</v>
      </c>
    </row>
    <row r="64" spans="5:9" x14ac:dyDescent="0.25">
      <c r="E64" s="4" t="s">
        <v>169</v>
      </c>
      <c r="F64" s="8">
        <v>49606000</v>
      </c>
      <c r="G64" s="9">
        <v>69945000</v>
      </c>
      <c r="H64" s="10">
        <v>71552000</v>
      </c>
    </row>
    <row r="65" spans="5:9" x14ac:dyDescent="0.25">
      <c r="E65" s="4" t="s">
        <v>170</v>
      </c>
      <c r="F65" s="11">
        <v>30006000</v>
      </c>
      <c r="G65" s="12">
        <v>39162000</v>
      </c>
      <c r="H65" s="13">
        <v>56247000</v>
      </c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7128000</v>
      </c>
      <c r="G67" s="3">
        <f t="shared" ref="G67:H67" si="1">SUM(G68:G73)</f>
        <v>6907000</v>
      </c>
      <c r="H67" s="3">
        <f t="shared" si="1"/>
        <v>6907000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275000</v>
      </c>
      <c r="G71" s="9">
        <v>287000</v>
      </c>
      <c r="H71" s="10">
        <v>287000</v>
      </c>
    </row>
    <row r="72" spans="5:9" x14ac:dyDescent="0.25">
      <c r="E72" s="33" t="s">
        <v>161</v>
      </c>
      <c r="F72" s="9">
        <v>4831000</v>
      </c>
      <c r="G72" s="9">
        <v>5057000</v>
      </c>
      <c r="H72" s="10">
        <v>5057000</v>
      </c>
    </row>
    <row r="73" spans="5:9" x14ac:dyDescent="0.25">
      <c r="E73" s="33" t="s">
        <v>162</v>
      </c>
      <c r="F73" s="11">
        <v>2022000</v>
      </c>
      <c r="G73" s="12">
        <v>1563000</v>
      </c>
      <c r="H73" s="13">
        <v>1563000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94740000</v>
      </c>
      <c r="G122" s="16">
        <f>SUM(G46)</f>
        <v>124014000</v>
      </c>
      <c r="H122" s="16">
        <f>SUM(H46)</f>
        <v>142706000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66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580091000</v>
      </c>
      <c r="G5" s="3">
        <v>611258000</v>
      </c>
      <c r="H5" s="3">
        <v>626652000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329848000</v>
      </c>
      <c r="G7" s="23">
        <f>SUM(G8:G20)</f>
        <v>375942000</v>
      </c>
      <c r="H7" s="23">
        <f>SUM(H8:H20)</f>
        <v>357894000</v>
      </c>
    </row>
    <row r="8" spans="5:8" ht="13" x14ac:dyDescent="0.3">
      <c r="E8" s="24" t="s">
        <v>11</v>
      </c>
      <c r="F8" s="9">
        <v>227067000</v>
      </c>
      <c r="G8" s="9">
        <v>253371000</v>
      </c>
      <c r="H8" s="9">
        <v>261729000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2781000</v>
      </c>
      <c r="G14" s="25">
        <v>2892000</v>
      </c>
      <c r="H14" s="25">
        <v>2982000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100000000</v>
      </c>
      <c r="G17" s="9">
        <v>119679000</v>
      </c>
      <c r="H17" s="9">
        <v>93183000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7969000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4969000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917908000</v>
      </c>
      <c r="G31" s="16">
        <f>+G5+G6+G7+G21</f>
        <v>990300000</v>
      </c>
      <c r="H31" s="16">
        <f>+H5+H6+H7+H21</f>
        <v>987646000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917908000</v>
      </c>
      <c r="G44" s="31">
        <f>+G31+G43</f>
        <v>990300000</v>
      </c>
      <c r="H44" s="31">
        <f>+H31+H43</f>
        <v>987646000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67</v>
      </c>
      <c r="F128" s="14">
        <v>41870000</v>
      </c>
      <c r="G128" s="14">
        <v>45422000</v>
      </c>
      <c r="H128" s="14">
        <v>47091000</v>
      </c>
    </row>
    <row r="129" spans="5:8" x14ac:dyDescent="0.25">
      <c r="E129" s="1" t="s">
        <v>68</v>
      </c>
      <c r="F129" s="14">
        <v>69758000</v>
      </c>
      <c r="G129" s="14">
        <v>75676000</v>
      </c>
      <c r="H129" s="14">
        <v>78457000</v>
      </c>
    </row>
    <row r="130" spans="5:8" x14ac:dyDescent="0.25">
      <c r="E130" s="1" t="s">
        <v>69</v>
      </c>
      <c r="F130" s="14">
        <v>92734000</v>
      </c>
      <c r="G130" s="14">
        <v>100601000</v>
      </c>
      <c r="H130" s="14">
        <v>104297000</v>
      </c>
    </row>
    <row r="131" spans="5:8" x14ac:dyDescent="0.25">
      <c r="E131" s="1" t="s">
        <v>70</v>
      </c>
      <c r="F131" s="14">
        <v>85374000</v>
      </c>
      <c r="G131" s="14">
        <v>92617000</v>
      </c>
      <c r="H131" s="14">
        <v>96020000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67</v>
      </c>
      <c r="F134" s="14">
        <v>25039000</v>
      </c>
      <c r="G134" s="14">
        <v>25736000</v>
      </c>
      <c r="H134" s="14">
        <v>25358000</v>
      </c>
    </row>
    <row r="135" spans="5:8" x14ac:dyDescent="0.25">
      <c r="E135" s="1" t="s">
        <v>68</v>
      </c>
      <c r="F135" s="14">
        <v>41717000</v>
      </c>
      <c r="G135" s="14">
        <v>42878000</v>
      </c>
      <c r="H135" s="14">
        <v>42249000</v>
      </c>
    </row>
    <row r="136" spans="5:8" x14ac:dyDescent="0.25">
      <c r="E136" s="1" t="s">
        <v>69</v>
      </c>
      <c r="F136" s="14">
        <v>55456000</v>
      </c>
      <c r="G136" s="14">
        <v>57000000</v>
      </c>
      <c r="H136" s="14">
        <v>56164000</v>
      </c>
    </row>
    <row r="137" spans="5:8" x14ac:dyDescent="0.25">
      <c r="E137" s="1" t="s">
        <v>70</v>
      </c>
      <c r="F137" s="14">
        <v>51055000</v>
      </c>
      <c r="G137" s="14">
        <v>52476000</v>
      </c>
      <c r="H137" s="14">
        <v>51706000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67</v>
      </c>
      <c r="F142" s="14">
        <v>10827000</v>
      </c>
      <c r="G142" s="14">
        <v>12109000</v>
      </c>
      <c r="H142" s="14">
        <v>12516000</v>
      </c>
    </row>
    <row r="143" spans="5:8" x14ac:dyDescent="0.25">
      <c r="E143" s="1" t="s">
        <v>68</v>
      </c>
      <c r="F143" s="14">
        <v>57157000</v>
      </c>
      <c r="G143" s="14">
        <v>63927000</v>
      </c>
      <c r="H143" s="14">
        <v>66079000</v>
      </c>
    </row>
    <row r="144" spans="5:8" x14ac:dyDescent="0.25">
      <c r="E144" s="1" t="s">
        <v>69</v>
      </c>
      <c r="F144" s="14">
        <v>94119000</v>
      </c>
      <c r="G144" s="14">
        <v>105267000</v>
      </c>
      <c r="H144" s="14">
        <v>108810000</v>
      </c>
    </row>
    <row r="145" spans="5:8" x14ac:dyDescent="0.25">
      <c r="E145" s="1" t="s">
        <v>70</v>
      </c>
      <c r="F145" s="14">
        <v>59964000</v>
      </c>
      <c r="G145" s="14">
        <v>67067000</v>
      </c>
      <c r="H145" s="14">
        <v>69324000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53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67</v>
      </c>
      <c r="F150" s="14">
        <v>12300000</v>
      </c>
      <c r="G150" s="14">
        <v>7083000</v>
      </c>
      <c r="H150" s="14"/>
    </row>
    <row r="151" spans="5:8" x14ac:dyDescent="0.25">
      <c r="E151" s="1" t="s">
        <v>68</v>
      </c>
      <c r="F151" s="14">
        <v>12379000</v>
      </c>
      <c r="G151" s="14">
        <v>6100000</v>
      </c>
      <c r="H151" s="14"/>
    </row>
    <row r="152" spans="5:8" x14ac:dyDescent="0.25">
      <c r="E152" s="1" t="s">
        <v>69</v>
      </c>
      <c r="F152" s="14">
        <v>48000000</v>
      </c>
      <c r="G152" s="14">
        <v>40000000</v>
      </c>
      <c r="H152" s="14"/>
    </row>
    <row r="153" spans="5:8" x14ac:dyDescent="0.25">
      <c r="E153" s="1" t="s">
        <v>70</v>
      </c>
      <c r="F153" s="14">
        <v>47000000</v>
      </c>
      <c r="G153" s="14">
        <v>40000000</v>
      </c>
      <c r="H153" s="14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8:H148"/>
    <mergeCell ref="E149:H149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8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E1:I253"/>
  <sheetViews>
    <sheetView showGridLines="0" topLeftCell="A60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198488000</v>
      </c>
      <c r="G5" s="3">
        <v>196613000</v>
      </c>
      <c r="H5" s="3">
        <v>211234000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40013000</v>
      </c>
      <c r="G7" s="23">
        <f>SUM(G8:G20)</f>
        <v>48538000</v>
      </c>
      <c r="H7" s="23">
        <f>SUM(H8:H20)</f>
        <v>50097000</v>
      </c>
    </row>
    <row r="8" spans="5:8" ht="13" x14ac:dyDescent="0.3">
      <c r="E8" s="24" t="s">
        <v>11</v>
      </c>
      <c r="F8" s="9">
        <v>36628000</v>
      </c>
      <c r="G8" s="9">
        <v>40374000</v>
      </c>
      <c r="H8" s="9">
        <v>41564000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3385000</v>
      </c>
      <c r="G11" s="9">
        <v>8164000</v>
      </c>
      <c r="H11" s="9">
        <v>8533000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5156000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2156000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243657000</v>
      </c>
      <c r="G31" s="16">
        <f>+G5+G6+G7+G21</f>
        <v>248251000</v>
      </c>
      <c r="H31" s="16">
        <f>+H5+H6+H7+H21</f>
        <v>264431000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1000000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>
        <v>1000000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1000000</v>
      </c>
    </row>
    <row r="44" spans="5:8" ht="14" x14ac:dyDescent="0.3">
      <c r="E44" s="30" t="s">
        <v>42</v>
      </c>
      <c r="F44" s="31">
        <f>+F31+F43</f>
        <v>243657000</v>
      </c>
      <c r="G44" s="31">
        <f>+G31+G43</f>
        <v>248251000</v>
      </c>
      <c r="H44" s="31">
        <f>+H31+H43</f>
        <v>265431000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2409000</v>
      </c>
      <c r="G46" s="23">
        <f>SUM(G48+G55+G62+G67+G75+G81+G87+G93+G99+G105+G111+G117)</f>
        <v>2460000</v>
      </c>
      <c r="H46" s="23">
        <f>SUM(H48+H55+H62+H67+H75+H81+H87+H93+H99+H105+H111+H117)</f>
        <v>2460000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2409000</v>
      </c>
      <c r="G67" s="3">
        <f>SUM(G68:G73)</f>
        <v>2460000</v>
      </c>
      <c r="H67" s="3">
        <f t="shared" ref="G67:H67" si="1">SUM(H68:H73)</f>
        <v>2460000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1291000</v>
      </c>
      <c r="G73" s="12">
        <v>1290000</v>
      </c>
      <c r="H73" s="13">
        <v>1290000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2409000</v>
      </c>
      <c r="G122" s="16">
        <f>SUM(G46)</f>
        <v>2460000</v>
      </c>
      <c r="H122" s="16">
        <f>SUM(H46)</f>
        <v>2460000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E1:I253"/>
  <sheetViews>
    <sheetView showGridLines="0" topLeftCell="A62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139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116782000</v>
      </c>
      <c r="G5" s="3">
        <v>115735000</v>
      </c>
      <c r="H5" s="3">
        <v>124297000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33211000</v>
      </c>
      <c r="G7" s="23">
        <f>SUM(G8:G20)</f>
        <v>39461000</v>
      </c>
      <c r="H7" s="23">
        <f>SUM(H8:H20)</f>
        <v>40733000</v>
      </c>
    </row>
    <row r="8" spans="5:8" ht="13" x14ac:dyDescent="0.3">
      <c r="E8" s="24" t="s">
        <v>11</v>
      </c>
      <c r="F8" s="9">
        <v>27080000</v>
      </c>
      <c r="G8" s="9">
        <v>29695000</v>
      </c>
      <c r="H8" s="9">
        <v>30526000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6131000</v>
      </c>
      <c r="G11" s="9">
        <v>9766000</v>
      </c>
      <c r="H11" s="9">
        <v>10207000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3946000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1946000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153939000</v>
      </c>
      <c r="G31" s="16">
        <f>+G5+G6+G7+G21</f>
        <v>157296000</v>
      </c>
      <c r="H31" s="16">
        <f>+H5+H6+H7+H21</f>
        <v>167230000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1875000</v>
      </c>
      <c r="G33" s="3">
        <f>SUM(G34:G40)</f>
        <v>25898000</v>
      </c>
      <c r="H33" s="3">
        <f>SUM(H34:H40)</f>
        <v>13164000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1875000</v>
      </c>
      <c r="G35" s="9">
        <v>25898000</v>
      </c>
      <c r="H35" s="9">
        <v>13164000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1875000</v>
      </c>
      <c r="G43" s="29">
        <f>+G33+G41</f>
        <v>25898000</v>
      </c>
      <c r="H43" s="29">
        <f>+H33+H41</f>
        <v>13164000</v>
      </c>
    </row>
    <row r="44" spans="5:8" ht="14" x14ac:dyDescent="0.3">
      <c r="E44" s="30" t="s">
        <v>42</v>
      </c>
      <c r="F44" s="31">
        <f>+F31+F43</f>
        <v>155814000</v>
      </c>
      <c r="G44" s="31">
        <f>+G31+G43</f>
        <v>183194000</v>
      </c>
      <c r="H44" s="31">
        <f>+H31+H43</f>
        <v>180394000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2108000</v>
      </c>
      <c r="G46" s="23">
        <f>SUM(G48+G55+G62+G67+G75+G81+G87+G93+G99+G105+G111+G117)</f>
        <v>3189000</v>
      </c>
      <c r="H46" s="23">
        <f>SUM(H48+H55+H62+H67+H75+H81+H87+H93+H99+H105+H111+H117)</f>
        <v>3189000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2108000</v>
      </c>
      <c r="G67" s="3">
        <f t="shared" ref="G67:H67" si="1">SUM(G68:G73)</f>
        <v>3189000</v>
      </c>
      <c r="H67" s="3">
        <f t="shared" si="1"/>
        <v>3189000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>
        <v>2108000</v>
      </c>
      <c r="G73" s="12">
        <v>3189000</v>
      </c>
      <c r="H73" s="13">
        <v>3189000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2108000</v>
      </c>
      <c r="G122" s="16">
        <f>SUM(G46)</f>
        <v>3189000</v>
      </c>
      <c r="H122" s="16">
        <f>SUM(H46)</f>
        <v>3189000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E1:I253"/>
  <sheetViews>
    <sheetView showGridLines="0" topLeftCell="A63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140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88189000</v>
      </c>
      <c r="G5" s="3">
        <v>89301000</v>
      </c>
      <c r="H5" s="3">
        <v>93735000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41240000</v>
      </c>
      <c r="G7" s="23">
        <f>SUM(G8:G20)</f>
        <v>29116000</v>
      </c>
      <c r="H7" s="23">
        <f>SUM(H8:H20)</f>
        <v>30003000</v>
      </c>
    </row>
    <row r="8" spans="5:8" ht="13" x14ac:dyDescent="0.3">
      <c r="E8" s="24" t="s">
        <v>11</v>
      </c>
      <c r="F8" s="9">
        <v>20740000</v>
      </c>
      <c r="G8" s="9">
        <v>22604000</v>
      </c>
      <c r="H8" s="9">
        <v>23197000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20500000</v>
      </c>
      <c r="G11" s="9">
        <v>6512000</v>
      </c>
      <c r="H11" s="9">
        <v>6806000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3792000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1792000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133221000</v>
      </c>
      <c r="G31" s="16">
        <f>+G5+G6+G7+G21</f>
        <v>120517000</v>
      </c>
      <c r="H31" s="16">
        <f>+H5+H6+H7+H21</f>
        <v>125938000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10124000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10124000</v>
      </c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10124000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143345000</v>
      </c>
      <c r="G44" s="31">
        <f>+G31+G43</f>
        <v>120517000</v>
      </c>
      <c r="H44" s="31">
        <f>+H31+H43</f>
        <v>125938000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8770000</v>
      </c>
      <c r="G46" s="23">
        <f>SUM(G48+G55+G62+G67+G75+G81+G87+G93+G99+G105+G111+G117)</f>
        <v>5138000</v>
      </c>
      <c r="H46" s="23">
        <f>SUM(H48+H55+H62+H67+H75+H81+H87+H93+H99+H105+H111+H117)</f>
        <v>5138000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3750000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>
        <v>3000000</v>
      </c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750000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5020000</v>
      </c>
      <c r="G67" s="3">
        <f t="shared" ref="G67:H67" si="1">SUM(G68:G73)</f>
        <v>5138000</v>
      </c>
      <c r="H67" s="3">
        <f t="shared" si="1"/>
        <v>5138000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2238000</v>
      </c>
      <c r="G72" s="9">
        <v>2343000</v>
      </c>
      <c r="H72" s="10">
        <v>2343000</v>
      </c>
    </row>
    <row r="73" spans="5:9" x14ac:dyDescent="0.25">
      <c r="E73" s="33" t="s">
        <v>162</v>
      </c>
      <c r="F73" s="11">
        <v>2782000</v>
      </c>
      <c r="G73" s="12">
        <v>2795000</v>
      </c>
      <c r="H73" s="13">
        <v>2795000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8770000</v>
      </c>
      <c r="G122" s="16">
        <f>SUM(G46)</f>
        <v>5138000</v>
      </c>
      <c r="H122" s="16">
        <f>SUM(H46)</f>
        <v>5138000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E1:I253"/>
  <sheetViews>
    <sheetView showGridLines="0" topLeftCell="A60" workbookViewId="0">
      <selection activeCell="I71" sqref="I71:I73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141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142800000</v>
      </c>
      <c r="G5" s="3">
        <v>141544000</v>
      </c>
      <c r="H5" s="3">
        <v>151974000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33626000</v>
      </c>
      <c r="G7" s="23">
        <f>SUM(G8:G20)</f>
        <v>43572000</v>
      </c>
      <c r="H7" s="23">
        <f>SUM(H8:H20)</f>
        <v>44955000</v>
      </c>
    </row>
    <row r="8" spans="5:8" ht="13" x14ac:dyDescent="0.3">
      <c r="E8" s="24" t="s">
        <v>11</v>
      </c>
      <c r="F8" s="9">
        <v>32946000</v>
      </c>
      <c r="G8" s="9">
        <v>36256000</v>
      </c>
      <c r="H8" s="9">
        <v>37308000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680000</v>
      </c>
      <c r="G11" s="9">
        <v>7316000</v>
      </c>
      <c r="H11" s="9">
        <v>7647000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3790000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1690000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180216000</v>
      </c>
      <c r="G31" s="16">
        <f>+G5+G6+G7+G21</f>
        <v>187316000</v>
      </c>
      <c r="H31" s="16">
        <f>+H5+H6+H7+H21</f>
        <v>199229000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4964000</v>
      </c>
      <c r="G33" s="3">
        <f>SUM(G34:G40)</f>
        <v>6034000</v>
      </c>
      <c r="H33" s="3">
        <f>SUM(H34:H40)</f>
        <v>4319000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4964000</v>
      </c>
      <c r="G35" s="9">
        <v>6034000</v>
      </c>
      <c r="H35" s="9">
        <v>4319000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4964000</v>
      </c>
      <c r="G43" s="29">
        <f>+G33+G41</f>
        <v>6034000</v>
      </c>
      <c r="H43" s="29">
        <f>+H33+H41</f>
        <v>4319000</v>
      </c>
    </row>
    <row r="44" spans="5:8" ht="14" x14ac:dyDescent="0.3">
      <c r="E44" s="30" t="s">
        <v>42</v>
      </c>
      <c r="F44" s="31">
        <f>+F31+F43</f>
        <v>185180000</v>
      </c>
      <c r="G44" s="31">
        <f>+G31+G43</f>
        <v>193350000</v>
      </c>
      <c r="H44" s="31">
        <f>+H31+H43</f>
        <v>203548000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2519000</v>
      </c>
      <c r="G46" s="23">
        <f>SUM(G48+G55+G62+G67+G75+G81+G87+G93+G99+G105+G111+G117)</f>
        <v>1513000</v>
      </c>
      <c r="H46" s="23">
        <f>SUM(H48+H55+H62+H67+H75+H81+H87+H93+H99+H105+H111+H117)</f>
        <v>1513000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1000000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>
        <v>1000000</v>
      </c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1519000</v>
      </c>
      <c r="G67" s="3">
        <f t="shared" ref="G67:H67" si="1">SUM(G68:G73)</f>
        <v>1513000</v>
      </c>
      <c r="H67" s="3">
        <f t="shared" si="1"/>
        <v>1513000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401000</v>
      </c>
      <c r="G73" s="12">
        <v>343000</v>
      </c>
      <c r="H73" s="13">
        <v>343000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2519000</v>
      </c>
      <c r="G122" s="16">
        <f>SUM(G46)</f>
        <v>1513000</v>
      </c>
      <c r="H122" s="16">
        <f>SUM(H46)</f>
        <v>1513000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E1:I253"/>
  <sheetViews>
    <sheetView showGridLines="0" topLeftCell="A63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142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253469000</v>
      </c>
      <c r="G5" s="3">
        <v>251633000</v>
      </c>
      <c r="H5" s="3">
        <v>269690000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67197000</v>
      </c>
      <c r="G7" s="23">
        <f>SUM(G8:G20)</f>
        <v>64947000</v>
      </c>
      <c r="H7" s="23">
        <f>SUM(H8:H20)</f>
        <v>67025000</v>
      </c>
    </row>
    <row r="8" spans="5:8" ht="13" x14ac:dyDescent="0.3">
      <c r="E8" s="24" t="s">
        <v>11</v>
      </c>
      <c r="F8" s="9">
        <v>53926000</v>
      </c>
      <c r="G8" s="9">
        <v>59721000</v>
      </c>
      <c r="H8" s="9">
        <v>61563000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13271000</v>
      </c>
      <c r="G11" s="9">
        <v>5226000</v>
      </c>
      <c r="H11" s="9">
        <v>5462000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4616000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2616000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325282000</v>
      </c>
      <c r="G31" s="16">
        <f>+G5+G6+G7+G21</f>
        <v>318680000</v>
      </c>
      <c r="H31" s="16">
        <f>+H5+H6+H7+H21</f>
        <v>338915000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2333000</v>
      </c>
      <c r="G33" s="3">
        <f>SUM(G34:G40)</f>
        <v>33794000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2333000</v>
      </c>
      <c r="G35" s="9">
        <v>33794000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2333000</v>
      </c>
      <c r="G43" s="29">
        <f>+G33+G41</f>
        <v>33794000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327615000</v>
      </c>
      <c r="G44" s="31">
        <f>+G31+G43</f>
        <v>352474000</v>
      </c>
      <c r="H44" s="31">
        <f>+H31+H43</f>
        <v>338915000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17537000</v>
      </c>
      <c r="G46" s="23">
        <f>SUM(G48+G55+G62+G67+G75+G81+G87+G93+G99+G105+G111+G117)</f>
        <v>22428000</v>
      </c>
      <c r="H46" s="23">
        <f>SUM(H48+H55+H62+H67+H75+H81+H87+H93+H99+H105+H111+H117)</f>
        <v>22878000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17537000</v>
      </c>
      <c r="G67" s="3">
        <f t="shared" ref="G67:H67" si="1">SUM(G68:G73)</f>
        <v>22428000</v>
      </c>
      <c r="H67" s="3">
        <f t="shared" si="1"/>
        <v>22878000</v>
      </c>
    </row>
    <row r="68" spans="5:9" x14ac:dyDescent="0.25">
      <c r="E68" s="4" t="s">
        <v>157</v>
      </c>
      <c r="F68" s="5">
        <v>15000000</v>
      </c>
      <c r="G68" s="6">
        <v>20000000</v>
      </c>
      <c r="H68" s="7">
        <v>20000000</v>
      </c>
    </row>
    <row r="69" spans="5:9" x14ac:dyDescent="0.25">
      <c r="E69" s="4" t="s">
        <v>158</v>
      </c>
      <c r="F69" s="8"/>
      <c r="G69" s="9"/>
      <c r="H69" s="10">
        <v>450000</v>
      </c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>
        <v>1118000</v>
      </c>
      <c r="G72" s="9">
        <v>1170000</v>
      </c>
      <c r="H72" s="10">
        <v>1170000</v>
      </c>
    </row>
    <row r="73" spans="5:9" x14ac:dyDescent="0.25">
      <c r="E73" s="33" t="s">
        <v>162</v>
      </c>
      <c r="F73" s="11">
        <v>1419000</v>
      </c>
      <c r="G73" s="12">
        <v>1258000</v>
      </c>
      <c r="H73" s="13">
        <v>1258000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17537000</v>
      </c>
      <c r="G122" s="16">
        <f>SUM(G46)</f>
        <v>22428000</v>
      </c>
      <c r="H122" s="16">
        <f>SUM(H46)</f>
        <v>22878000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E1:I253"/>
  <sheetViews>
    <sheetView showGridLines="0" topLeftCell="A58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143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166587000</v>
      </c>
      <c r="G5" s="3">
        <v>165256000</v>
      </c>
      <c r="H5" s="3">
        <v>177275000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35122000</v>
      </c>
      <c r="G7" s="23">
        <f>SUM(G8:G20)</f>
        <v>41813000</v>
      </c>
      <c r="H7" s="23">
        <f>SUM(H8:H20)</f>
        <v>43112000</v>
      </c>
    </row>
    <row r="8" spans="5:8" ht="13" x14ac:dyDescent="0.3">
      <c r="E8" s="24" t="s">
        <v>11</v>
      </c>
      <c r="F8" s="9">
        <v>33242000</v>
      </c>
      <c r="G8" s="9">
        <v>36587000</v>
      </c>
      <c r="H8" s="9">
        <v>37650000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1880000</v>
      </c>
      <c r="G11" s="9">
        <v>5226000</v>
      </c>
      <c r="H11" s="9">
        <v>5462000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3911000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1811000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205620000</v>
      </c>
      <c r="G31" s="16">
        <f>+G5+G6+G7+G21</f>
        <v>209269000</v>
      </c>
      <c r="H31" s="16">
        <f>+H5+H6+H7+H21</f>
        <v>222687000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7259000</v>
      </c>
      <c r="G33" s="3">
        <f>SUM(G34:G40)</f>
        <v>6760000</v>
      </c>
      <c r="H33" s="3">
        <f>SUM(H34:H40)</f>
        <v>13327000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7259000</v>
      </c>
      <c r="G35" s="9">
        <v>6760000</v>
      </c>
      <c r="H35" s="9">
        <v>13327000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7259000</v>
      </c>
      <c r="G43" s="29">
        <f>+G33+G41</f>
        <v>6760000</v>
      </c>
      <c r="H43" s="29">
        <f>+H33+H41</f>
        <v>13327000</v>
      </c>
    </row>
    <row r="44" spans="5:8" ht="14" x14ac:dyDescent="0.3">
      <c r="E44" s="30" t="s">
        <v>42</v>
      </c>
      <c r="F44" s="31">
        <f>+F31+F43</f>
        <v>212879000</v>
      </c>
      <c r="G44" s="31">
        <f>+G31+G43</f>
        <v>216029000</v>
      </c>
      <c r="H44" s="31">
        <f>+H31+H43</f>
        <v>236014000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5722000</v>
      </c>
      <c r="G46" s="23">
        <f>SUM(G48+G55+G62+G67+G75+G81+G87+G93+G99+G105+G111+G117)</f>
        <v>5672000</v>
      </c>
      <c r="H46" s="23">
        <f>SUM(H48+H55+H62+H67+H75+H81+H87+H93+H99+H105+H111+H117)</f>
        <v>5672000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5722000</v>
      </c>
      <c r="G67" s="3">
        <f t="shared" ref="G67:H67" si="1">SUM(G68:G73)</f>
        <v>5672000</v>
      </c>
      <c r="H67" s="3">
        <f t="shared" si="1"/>
        <v>5672000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>
        <v>335000</v>
      </c>
      <c r="G71" s="9">
        <v>351000</v>
      </c>
      <c r="H71" s="10">
        <v>351000</v>
      </c>
    </row>
    <row r="72" spans="5:9" x14ac:dyDescent="0.25">
      <c r="E72" s="33" t="s">
        <v>161</v>
      </c>
      <c r="F72" s="9">
        <v>3358000</v>
      </c>
      <c r="G72" s="9">
        <v>3515000</v>
      </c>
      <c r="H72" s="10">
        <v>3515000</v>
      </c>
    </row>
    <row r="73" spans="5:9" x14ac:dyDescent="0.25">
      <c r="E73" s="33" t="s">
        <v>162</v>
      </c>
      <c r="F73" s="11">
        <v>2029000</v>
      </c>
      <c r="G73" s="12">
        <v>1806000</v>
      </c>
      <c r="H73" s="13">
        <v>1806000</v>
      </c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5722000</v>
      </c>
      <c r="G122" s="16">
        <f>SUM(G46)</f>
        <v>5672000</v>
      </c>
      <c r="H122" s="16">
        <f>SUM(H46)</f>
        <v>5672000</v>
      </c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71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240133000</v>
      </c>
      <c r="G5" s="3">
        <v>249768000</v>
      </c>
      <c r="H5" s="3">
        <v>258234000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161938000</v>
      </c>
      <c r="G7" s="23">
        <f>SUM(G8:G20)</f>
        <v>167124000</v>
      </c>
      <c r="H7" s="23">
        <f>SUM(H8:H20)</f>
        <v>176716000</v>
      </c>
    </row>
    <row r="8" spans="5:8" ht="13" x14ac:dyDescent="0.3">
      <c r="E8" s="24" t="s">
        <v>11</v>
      </c>
      <c r="F8" s="9">
        <v>48869000</v>
      </c>
      <c r="G8" s="9">
        <v>54065000</v>
      </c>
      <c r="H8" s="9">
        <v>55716000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28156000</v>
      </c>
      <c r="G11" s="9">
        <v>5260000</v>
      </c>
      <c r="H11" s="9">
        <v>9499000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2692000</v>
      </c>
      <c r="G14" s="25">
        <v>2799000</v>
      </c>
      <c r="H14" s="25">
        <v>2886000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82221000</v>
      </c>
      <c r="G17" s="9">
        <v>105000000</v>
      </c>
      <c r="H17" s="9">
        <v>108615000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5635000</v>
      </c>
      <c r="G21" s="3">
        <f>SUM(G22:G30)</f>
        <v>3800000</v>
      </c>
      <c r="H21" s="3">
        <f>SUM(H22:H30)</f>
        <v>3800000</v>
      </c>
    </row>
    <row r="22" spans="5:8" ht="13" x14ac:dyDescent="0.3">
      <c r="E22" s="24" t="s">
        <v>25</v>
      </c>
      <c r="F22" s="25">
        <v>3800000</v>
      </c>
      <c r="G22" s="25">
        <v>3800000</v>
      </c>
      <c r="H22" s="25">
        <v>3800000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1835000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407706000</v>
      </c>
      <c r="G31" s="16">
        <f>+G5+G6+G7+G21</f>
        <v>420692000</v>
      </c>
      <c r="H31" s="16">
        <f>+H5+H6+H7+H21</f>
        <v>438750000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407706000</v>
      </c>
      <c r="G44" s="31">
        <f>+G31+G43</f>
        <v>420692000</v>
      </c>
      <c r="H44" s="31">
        <f>+H31+H43</f>
        <v>438750000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72</v>
      </c>
      <c r="F128" s="14">
        <v>12016000</v>
      </c>
      <c r="G128" s="14">
        <v>13035000</v>
      </c>
      <c r="H128" s="14">
        <v>13514000</v>
      </c>
    </row>
    <row r="129" spans="5:8" x14ac:dyDescent="0.25">
      <c r="E129" s="1" t="s">
        <v>73</v>
      </c>
      <c r="F129" s="14">
        <v>41682000</v>
      </c>
      <c r="G129" s="14">
        <v>45218000</v>
      </c>
      <c r="H129" s="14">
        <v>46879000</v>
      </c>
    </row>
    <row r="130" spans="5:8" ht="13" x14ac:dyDescent="0.3">
      <c r="E130" s="43" t="s">
        <v>44</v>
      </c>
      <c r="F130" s="44"/>
      <c r="G130" s="44"/>
      <c r="H130" s="44"/>
    </row>
    <row r="131" spans="5:8" ht="13" x14ac:dyDescent="0.3">
      <c r="E131" s="45" t="s">
        <v>51</v>
      </c>
      <c r="F131" s="44"/>
      <c r="G131" s="44"/>
      <c r="H131" s="44"/>
    </row>
    <row r="132" spans="5:8" x14ac:dyDescent="0.25">
      <c r="E132" s="1" t="s">
        <v>72</v>
      </c>
      <c r="F132" s="14">
        <v>7186000</v>
      </c>
      <c r="G132" s="14">
        <v>7386000</v>
      </c>
      <c r="H132" s="14">
        <v>7277000</v>
      </c>
    </row>
    <row r="133" spans="5:8" x14ac:dyDescent="0.25">
      <c r="E133" s="1" t="s">
        <v>73</v>
      </c>
      <c r="F133" s="14">
        <v>24926000</v>
      </c>
      <c r="G133" s="14">
        <v>25620000</v>
      </c>
      <c r="H133" s="14">
        <v>25244000</v>
      </c>
    </row>
    <row r="134" spans="5:8" ht="13" x14ac:dyDescent="0.3">
      <c r="E134" s="43" t="s">
        <v>44</v>
      </c>
      <c r="F134" s="44"/>
      <c r="G134" s="44"/>
      <c r="H134" s="44"/>
    </row>
    <row r="135" spans="5:8" ht="13" x14ac:dyDescent="0.3">
      <c r="E135" s="43" t="s">
        <v>44</v>
      </c>
      <c r="F135" s="44"/>
      <c r="G135" s="44"/>
      <c r="H135" s="44"/>
    </row>
    <row r="136" spans="5:8" ht="13" x14ac:dyDescent="0.3">
      <c r="E136" s="45" t="s">
        <v>52</v>
      </c>
      <c r="F136" s="44"/>
      <c r="G136" s="44"/>
      <c r="H136" s="44"/>
    </row>
    <row r="137" spans="5:8" ht="13" x14ac:dyDescent="0.3">
      <c r="E137" s="43" t="s">
        <v>44</v>
      </c>
      <c r="F137" s="44"/>
      <c r="G137" s="44"/>
      <c r="H137" s="44"/>
    </row>
    <row r="138" spans="5:8" x14ac:dyDescent="0.25">
      <c r="E138" s="1" t="s">
        <v>72</v>
      </c>
      <c r="F138" s="14">
        <v>12164000</v>
      </c>
      <c r="G138" s="14">
        <v>13605000</v>
      </c>
      <c r="H138" s="14">
        <v>14063000</v>
      </c>
    </row>
    <row r="139" spans="5:8" x14ac:dyDescent="0.25">
      <c r="E139" s="1" t="s">
        <v>73</v>
      </c>
      <c r="F139" s="14">
        <v>31705000</v>
      </c>
      <c r="G139" s="14">
        <v>35460000</v>
      </c>
      <c r="H139" s="14">
        <v>36653000</v>
      </c>
    </row>
    <row r="140" spans="5:8" ht="13" x14ac:dyDescent="0.3">
      <c r="E140" s="43" t="s">
        <v>44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ht="13" x14ac:dyDescent="0.3">
      <c r="E142" s="45" t="s">
        <v>53</v>
      </c>
      <c r="F142" s="44"/>
      <c r="G142" s="44"/>
      <c r="H142" s="44"/>
    </row>
    <row r="143" spans="5:8" ht="13" x14ac:dyDescent="0.3">
      <c r="E143" s="43" t="s">
        <v>44</v>
      </c>
      <c r="F143" s="44"/>
      <c r="G143" s="44"/>
      <c r="H143" s="44"/>
    </row>
    <row r="144" spans="5:8" x14ac:dyDescent="0.25">
      <c r="E144" s="1" t="s">
        <v>72</v>
      </c>
      <c r="F144" s="14">
        <v>52500000</v>
      </c>
      <c r="G144" s="14">
        <v>54315000</v>
      </c>
      <c r="H144" s="14"/>
    </row>
    <row r="145" spans="5:8" x14ac:dyDescent="0.25">
      <c r="E145" s="1" t="s">
        <v>73</v>
      </c>
      <c r="F145" s="14">
        <v>52500000</v>
      </c>
      <c r="G145" s="14">
        <v>54300000</v>
      </c>
      <c r="H145" s="14"/>
    </row>
    <row r="146" spans="5:8" x14ac:dyDescent="0.25">
      <c r="F146" s="17"/>
      <c r="G146" s="17"/>
      <c r="H146" s="17"/>
    </row>
    <row r="147" spans="5:8" x14ac:dyDescent="0.25">
      <c r="F147" s="17"/>
      <c r="G147" s="17"/>
      <c r="H147" s="17"/>
    </row>
    <row r="148" spans="5:8" x14ac:dyDescent="0.25">
      <c r="F148" s="17"/>
      <c r="G148" s="17"/>
      <c r="H148" s="17"/>
    </row>
    <row r="149" spans="5:8" x14ac:dyDescent="0.25">
      <c r="F149" s="17"/>
      <c r="G149" s="17"/>
      <c r="H149" s="17"/>
    </row>
    <row r="150" spans="5:8" x14ac:dyDescent="0.25">
      <c r="F150" s="17"/>
      <c r="G150" s="17"/>
      <c r="H150" s="17"/>
    </row>
    <row r="151" spans="5:8" x14ac:dyDescent="0.25">
      <c r="F151" s="17"/>
      <c r="G151" s="17"/>
      <c r="H151" s="17"/>
    </row>
    <row r="152" spans="5:8" x14ac:dyDescent="0.25">
      <c r="F152" s="17"/>
      <c r="G152" s="17"/>
      <c r="H152" s="17"/>
    </row>
    <row r="153" spans="5:8" x14ac:dyDescent="0.25">
      <c r="F153" s="17"/>
      <c r="G153" s="17"/>
      <c r="H153" s="17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2:H142"/>
    <mergeCell ref="E143:H143"/>
    <mergeCell ref="E135:H135"/>
    <mergeCell ref="E136:H136"/>
    <mergeCell ref="E137:H137"/>
    <mergeCell ref="E140:H140"/>
    <mergeCell ref="E141:H141"/>
    <mergeCell ref="E126:H126"/>
    <mergeCell ref="E127:H127"/>
    <mergeCell ref="E130:H130"/>
    <mergeCell ref="E131:H131"/>
    <mergeCell ref="E134:H134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I253"/>
  <sheetViews>
    <sheetView showGridLines="0" topLeftCell="A59" workbookViewId="0">
      <selection activeCell="I122" sqref="I12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74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749176000</v>
      </c>
      <c r="G5" s="3">
        <v>789763000</v>
      </c>
      <c r="H5" s="3">
        <v>809375000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760484000</v>
      </c>
      <c r="G7" s="23">
        <f>SUM(G8:G20)</f>
        <v>769479000</v>
      </c>
      <c r="H7" s="23">
        <f>SUM(H8:H20)</f>
        <v>827871000</v>
      </c>
    </row>
    <row r="8" spans="5:8" ht="13" x14ac:dyDescent="0.3">
      <c r="E8" s="24" t="s">
        <v>11</v>
      </c>
      <c r="F8" s="9">
        <v>272515000</v>
      </c>
      <c r="G8" s="9">
        <v>304202000</v>
      </c>
      <c r="H8" s="9">
        <v>314271000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4000000</v>
      </c>
      <c r="H11" s="9">
        <v>3000000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2884000</v>
      </c>
      <c r="G14" s="25">
        <v>2999000</v>
      </c>
      <c r="H14" s="25">
        <v>3092000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370085000</v>
      </c>
      <c r="G16" s="9">
        <v>308278000</v>
      </c>
      <c r="H16" s="9">
        <v>372120000</v>
      </c>
    </row>
    <row r="17" spans="5:8" ht="13" x14ac:dyDescent="0.3">
      <c r="E17" s="24" t="s">
        <v>20</v>
      </c>
      <c r="F17" s="9">
        <v>115000000</v>
      </c>
      <c r="G17" s="9">
        <v>150000000</v>
      </c>
      <c r="H17" s="9">
        <v>135388000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6879000</v>
      </c>
      <c r="G21" s="3">
        <f>SUM(G22:G30)</f>
        <v>1600000</v>
      </c>
      <c r="H21" s="3">
        <f>SUM(H22:H30)</f>
        <v>1800000</v>
      </c>
    </row>
    <row r="22" spans="5:8" ht="13" x14ac:dyDescent="0.3">
      <c r="E22" s="24" t="s">
        <v>25</v>
      </c>
      <c r="F22" s="25">
        <v>1500000</v>
      </c>
      <c r="G22" s="25">
        <v>1600000</v>
      </c>
      <c r="H22" s="25">
        <v>1800000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5379000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1516539000</v>
      </c>
      <c r="G31" s="16">
        <f>+G5+G6+G7+G21</f>
        <v>1560842000</v>
      </c>
      <c r="H31" s="16">
        <f>+H5+H6+H7+H21</f>
        <v>1639046000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1516539000</v>
      </c>
      <c r="G44" s="31">
        <f>+G31+G43</f>
        <v>1560842000</v>
      </c>
      <c r="H44" s="31">
        <f>+H31+H43</f>
        <v>1639046000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2419000</v>
      </c>
      <c r="G46" s="23">
        <f>SUM(G48+G55+G62+G67+G75+G81+G87+G93+G99+G105+G111+G117)</f>
        <v>2519000</v>
      </c>
      <c r="H46" s="23">
        <f>SUM(H48+H55+H62+H67+H75+H81+H87+H93+H99+H105+H111+H117)</f>
        <v>2719000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700000</v>
      </c>
      <c r="G48" s="3">
        <f t="shared" ref="G48:H48" si="0">SUM(G49:G60)</f>
        <v>800000</v>
      </c>
      <c r="H48" s="3">
        <f t="shared" si="0"/>
        <v>1000000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>
        <v>700000</v>
      </c>
      <c r="G56" s="9">
        <v>800000</v>
      </c>
      <c r="H56" s="10">
        <v>1000000</v>
      </c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1719000</v>
      </c>
      <c r="G67" s="3">
        <f t="shared" ref="G67:H67" si="1">SUM(G68:G73)</f>
        <v>1719000</v>
      </c>
      <c r="H67" s="3">
        <f t="shared" si="1"/>
        <v>1719000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>
        <v>1719000</v>
      </c>
      <c r="G70" s="9">
        <v>1719000</v>
      </c>
      <c r="H70" s="10">
        <v>1719000</v>
      </c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2419000</v>
      </c>
      <c r="G122" s="16">
        <f>SUM(G46)</f>
        <v>2519000</v>
      </c>
      <c r="H122" s="16">
        <f>SUM(H46)</f>
        <v>2719000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75</v>
      </c>
      <c r="F128" s="14">
        <v>37384000</v>
      </c>
      <c r="G128" s="14">
        <v>40556000</v>
      </c>
      <c r="H128" s="14">
        <v>42046000</v>
      </c>
    </row>
    <row r="129" spans="5:8" x14ac:dyDescent="0.25">
      <c r="E129" s="1" t="s">
        <v>76</v>
      </c>
      <c r="F129" s="14">
        <v>80005000</v>
      </c>
      <c r="G129" s="14">
        <v>86793000</v>
      </c>
      <c r="H129" s="14">
        <v>89982000</v>
      </c>
    </row>
    <row r="130" spans="5:8" x14ac:dyDescent="0.25">
      <c r="E130" s="1" t="s">
        <v>77</v>
      </c>
      <c r="F130" s="14">
        <v>110921000</v>
      </c>
      <c r="G130" s="14">
        <v>120332000</v>
      </c>
      <c r="H130" s="14">
        <v>124753000</v>
      </c>
    </row>
    <row r="131" spans="5:8" x14ac:dyDescent="0.25">
      <c r="E131" s="1" t="s">
        <v>78</v>
      </c>
      <c r="F131" s="14">
        <v>73985000</v>
      </c>
      <c r="G131" s="14">
        <v>80262000</v>
      </c>
      <c r="H131" s="14">
        <v>83211000</v>
      </c>
    </row>
    <row r="132" spans="5:8" x14ac:dyDescent="0.25">
      <c r="E132" s="1" t="s">
        <v>79</v>
      </c>
      <c r="F132" s="14">
        <v>74516000</v>
      </c>
      <c r="G132" s="14">
        <v>80838000</v>
      </c>
      <c r="H132" s="14">
        <v>83808000</v>
      </c>
    </row>
    <row r="133" spans="5:8" ht="13" x14ac:dyDescent="0.3">
      <c r="E133" s="43" t="s">
        <v>44</v>
      </c>
      <c r="F133" s="44"/>
      <c r="G133" s="44"/>
      <c r="H133" s="44"/>
    </row>
    <row r="134" spans="5:8" ht="13" x14ac:dyDescent="0.3">
      <c r="E134" s="45" t="s">
        <v>51</v>
      </c>
      <c r="F134" s="44"/>
      <c r="G134" s="44"/>
      <c r="H134" s="44"/>
    </row>
    <row r="135" spans="5:8" x14ac:dyDescent="0.25">
      <c r="E135" s="1" t="s">
        <v>75</v>
      </c>
      <c r="F135" s="14">
        <v>22356000</v>
      </c>
      <c r="G135" s="14">
        <v>22979000</v>
      </c>
      <c r="H135" s="14">
        <v>22641000</v>
      </c>
    </row>
    <row r="136" spans="5:8" x14ac:dyDescent="0.25">
      <c r="E136" s="1" t="s">
        <v>76</v>
      </c>
      <c r="F136" s="14">
        <v>47844000</v>
      </c>
      <c r="G136" s="14">
        <v>49176000</v>
      </c>
      <c r="H136" s="14">
        <v>48455000</v>
      </c>
    </row>
    <row r="137" spans="5:8" x14ac:dyDescent="0.25">
      <c r="E137" s="1" t="s">
        <v>77</v>
      </c>
      <c r="F137" s="14">
        <v>66333000</v>
      </c>
      <c r="G137" s="14">
        <v>68179000</v>
      </c>
      <c r="H137" s="14">
        <v>67179000</v>
      </c>
    </row>
    <row r="138" spans="5:8" x14ac:dyDescent="0.25">
      <c r="E138" s="1" t="s">
        <v>78</v>
      </c>
      <c r="F138" s="14">
        <v>44244000</v>
      </c>
      <c r="G138" s="14">
        <v>45476000</v>
      </c>
      <c r="H138" s="14">
        <v>44809000</v>
      </c>
    </row>
    <row r="139" spans="5:8" x14ac:dyDescent="0.25">
      <c r="E139" s="1" t="s">
        <v>79</v>
      </c>
      <c r="F139" s="14">
        <v>44562000</v>
      </c>
      <c r="G139" s="14">
        <v>45802000</v>
      </c>
      <c r="H139" s="14">
        <v>45130000</v>
      </c>
    </row>
    <row r="140" spans="5:8" ht="13" x14ac:dyDescent="0.3">
      <c r="E140" s="43" t="s">
        <v>44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ht="13" x14ac:dyDescent="0.3">
      <c r="E142" s="45" t="s">
        <v>52</v>
      </c>
      <c r="F142" s="44"/>
      <c r="G142" s="44"/>
      <c r="H142" s="44"/>
    </row>
    <row r="143" spans="5:8" ht="13" x14ac:dyDescent="0.3">
      <c r="E143" s="43" t="s">
        <v>44</v>
      </c>
      <c r="F143" s="44"/>
      <c r="G143" s="44"/>
      <c r="H143" s="44"/>
    </row>
    <row r="144" spans="5:8" x14ac:dyDescent="0.25">
      <c r="E144" s="1" t="s">
        <v>75</v>
      </c>
      <c r="F144" s="14">
        <v>18606000</v>
      </c>
      <c r="G144" s="14">
        <v>20810000</v>
      </c>
      <c r="H144" s="14">
        <v>21510000</v>
      </c>
    </row>
    <row r="145" spans="5:8" x14ac:dyDescent="0.25">
      <c r="E145" s="1" t="s">
        <v>76</v>
      </c>
      <c r="F145" s="14">
        <v>53193000</v>
      </c>
      <c r="G145" s="14">
        <v>59494000</v>
      </c>
      <c r="H145" s="14">
        <v>61496000</v>
      </c>
    </row>
    <row r="146" spans="5:8" x14ac:dyDescent="0.25">
      <c r="E146" s="1" t="s">
        <v>77</v>
      </c>
      <c r="F146" s="14">
        <v>57201000</v>
      </c>
      <c r="G146" s="14">
        <v>63976000</v>
      </c>
      <c r="H146" s="14">
        <v>66129000</v>
      </c>
    </row>
    <row r="147" spans="5:8" x14ac:dyDescent="0.25">
      <c r="E147" s="1" t="s">
        <v>78</v>
      </c>
      <c r="F147" s="14">
        <v>83242000</v>
      </c>
      <c r="G147" s="14">
        <v>93102000</v>
      </c>
      <c r="H147" s="14">
        <v>96235000</v>
      </c>
    </row>
    <row r="148" spans="5:8" x14ac:dyDescent="0.25">
      <c r="E148" s="1" t="s">
        <v>79</v>
      </c>
      <c r="F148" s="14">
        <v>55274000</v>
      </c>
      <c r="G148" s="14">
        <v>61821000</v>
      </c>
      <c r="H148" s="14">
        <v>63901000</v>
      </c>
    </row>
    <row r="149" spans="5:8" ht="13" x14ac:dyDescent="0.3">
      <c r="E149" s="43" t="s">
        <v>44</v>
      </c>
      <c r="F149" s="44"/>
      <c r="G149" s="44"/>
      <c r="H149" s="44"/>
    </row>
    <row r="150" spans="5:8" ht="13" x14ac:dyDescent="0.3">
      <c r="E150" s="43" t="s">
        <v>44</v>
      </c>
      <c r="F150" s="44"/>
      <c r="G150" s="44"/>
      <c r="H150" s="44"/>
    </row>
    <row r="151" spans="5:8" ht="13" x14ac:dyDescent="0.3">
      <c r="E151" s="45" t="s">
        <v>53</v>
      </c>
      <c r="F151" s="44"/>
      <c r="G151" s="44"/>
      <c r="H151" s="44"/>
    </row>
    <row r="152" spans="5:8" ht="13" x14ac:dyDescent="0.3">
      <c r="E152" s="43" t="s">
        <v>44</v>
      </c>
      <c r="F152" s="44"/>
      <c r="G152" s="44"/>
      <c r="H152" s="44"/>
    </row>
    <row r="153" spans="5:8" x14ac:dyDescent="0.25">
      <c r="E153" s="1" t="s">
        <v>75</v>
      </c>
      <c r="F153" s="14">
        <v>9000000</v>
      </c>
      <c r="G153" s="14">
        <v>10100000</v>
      </c>
      <c r="H153" s="14"/>
    </row>
    <row r="154" spans="5:8" x14ac:dyDescent="0.25">
      <c r="E154" s="1" t="s">
        <v>76</v>
      </c>
      <c r="F154" s="14">
        <v>62000000</v>
      </c>
      <c r="G154" s="14">
        <v>52000000</v>
      </c>
      <c r="H154" s="14"/>
    </row>
    <row r="155" spans="5:8" x14ac:dyDescent="0.25">
      <c r="E155" s="1" t="s">
        <v>77</v>
      </c>
      <c r="F155" s="14">
        <v>9000000</v>
      </c>
      <c r="G155" s="14">
        <v>10100000</v>
      </c>
      <c r="H155" s="14"/>
    </row>
    <row r="156" spans="5:8" x14ac:dyDescent="0.25">
      <c r="E156" s="1" t="s">
        <v>78</v>
      </c>
      <c r="F156" s="14">
        <v>61000000</v>
      </c>
      <c r="G156" s="14">
        <v>53000000</v>
      </c>
      <c r="H156" s="14"/>
    </row>
    <row r="157" spans="5:8" x14ac:dyDescent="0.25">
      <c r="E157" s="1" t="s">
        <v>79</v>
      </c>
      <c r="F157" s="14">
        <v>9000000</v>
      </c>
      <c r="G157" s="14">
        <v>10188000</v>
      </c>
      <c r="H157" s="14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51:H151"/>
    <mergeCell ref="E152:H152"/>
    <mergeCell ref="E141:H141"/>
    <mergeCell ref="E142:H142"/>
    <mergeCell ref="E143:H143"/>
    <mergeCell ref="E149:H149"/>
    <mergeCell ref="E150:H150"/>
    <mergeCell ref="E126:H126"/>
    <mergeCell ref="E127:H127"/>
    <mergeCell ref="E133:H133"/>
    <mergeCell ref="E134:H134"/>
    <mergeCell ref="E140:H140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80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692822000</v>
      </c>
      <c r="G5" s="3">
        <v>730222000</v>
      </c>
      <c r="H5" s="3">
        <v>748558000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274455000</v>
      </c>
      <c r="G7" s="23">
        <f>SUM(G8:G20)</f>
        <v>314748000</v>
      </c>
      <c r="H7" s="23">
        <f>SUM(H8:H20)</f>
        <v>444925000</v>
      </c>
    </row>
    <row r="8" spans="5:8" ht="13" x14ac:dyDescent="0.3">
      <c r="E8" s="24" t="s">
        <v>11</v>
      </c>
      <c r="F8" s="9">
        <v>259029000</v>
      </c>
      <c r="G8" s="9">
        <v>289119000</v>
      </c>
      <c r="H8" s="9">
        <v>298680000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12225000</v>
      </c>
      <c r="G11" s="9">
        <v>22300000</v>
      </c>
      <c r="H11" s="9">
        <v>22127000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3201000</v>
      </c>
      <c r="G14" s="25">
        <v>3329000</v>
      </c>
      <c r="H14" s="25">
        <v>3432000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>
        <v>120686000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7091000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3100000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3991000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974368000</v>
      </c>
      <c r="G31" s="16">
        <f>+G5+G6+G7+G21</f>
        <v>1048070000</v>
      </c>
      <c r="H31" s="16">
        <f>+H5+H6+H7+H21</f>
        <v>1196583000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346930000</v>
      </c>
      <c r="G33" s="3">
        <f>SUM(G34:G40)</f>
        <v>237981000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346930000</v>
      </c>
      <c r="G38" s="9">
        <v>237981000</v>
      </c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346930000</v>
      </c>
      <c r="G43" s="29">
        <f>+G33+G41</f>
        <v>237981000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1321298000</v>
      </c>
      <c r="G44" s="31">
        <f>+G31+G43</f>
        <v>1286051000</v>
      </c>
      <c r="H44" s="31">
        <f>+H31+H43</f>
        <v>1196583000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81</v>
      </c>
      <c r="F128" s="14">
        <v>98993000</v>
      </c>
      <c r="G128" s="14">
        <v>107391000</v>
      </c>
      <c r="H128" s="14">
        <v>111337000</v>
      </c>
    </row>
    <row r="129" spans="5:8" x14ac:dyDescent="0.25">
      <c r="E129" s="1" t="s">
        <v>82</v>
      </c>
      <c r="F129" s="14">
        <v>101909000</v>
      </c>
      <c r="G129" s="14">
        <v>110555000</v>
      </c>
      <c r="H129" s="14">
        <v>114617000</v>
      </c>
    </row>
    <row r="130" spans="5:8" x14ac:dyDescent="0.25">
      <c r="E130" s="1" t="s">
        <v>83</v>
      </c>
      <c r="F130" s="14">
        <v>95057000</v>
      </c>
      <c r="G130" s="14">
        <v>103122000</v>
      </c>
      <c r="H130" s="14">
        <v>106911000</v>
      </c>
    </row>
    <row r="131" spans="5:8" x14ac:dyDescent="0.25">
      <c r="E131" s="1" t="s">
        <v>84</v>
      </c>
      <c r="F131" s="14">
        <v>57573000</v>
      </c>
      <c r="G131" s="14">
        <v>62458000</v>
      </c>
      <c r="H131" s="14">
        <v>64753000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81</v>
      </c>
      <c r="F134" s="14">
        <v>59200000</v>
      </c>
      <c r="G134" s="14">
        <v>60847000</v>
      </c>
      <c r="H134" s="14">
        <v>59955000</v>
      </c>
    </row>
    <row r="135" spans="5:8" x14ac:dyDescent="0.25">
      <c r="E135" s="1" t="s">
        <v>82</v>
      </c>
      <c r="F135" s="14">
        <v>60944000</v>
      </c>
      <c r="G135" s="14">
        <v>62640000</v>
      </c>
      <c r="H135" s="14">
        <v>61721000</v>
      </c>
    </row>
    <row r="136" spans="5:8" x14ac:dyDescent="0.25">
      <c r="E136" s="1" t="s">
        <v>83</v>
      </c>
      <c r="F136" s="14">
        <v>56846000</v>
      </c>
      <c r="G136" s="14">
        <v>58428000</v>
      </c>
      <c r="H136" s="14">
        <v>57571000</v>
      </c>
    </row>
    <row r="137" spans="5:8" x14ac:dyDescent="0.25">
      <c r="E137" s="1" t="s">
        <v>84</v>
      </c>
      <c r="F137" s="14">
        <v>34430000</v>
      </c>
      <c r="G137" s="14">
        <v>35388000</v>
      </c>
      <c r="H137" s="14">
        <v>34869000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81</v>
      </c>
      <c r="F142" s="14">
        <v>71270000</v>
      </c>
      <c r="G142" s="14">
        <v>79712000</v>
      </c>
      <c r="H142" s="14">
        <v>82395000</v>
      </c>
    </row>
    <row r="143" spans="5:8" x14ac:dyDescent="0.25">
      <c r="E143" s="1" t="s">
        <v>82</v>
      </c>
      <c r="F143" s="14">
        <v>85393000</v>
      </c>
      <c r="G143" s="14">
        <v>95508000</v>
      </c>
      <c r="H143" s="14">
        <v>98722000</v>
      </c>
    </row>
    <row r="144" spans="5:8" x14ac:dyDescent="0.25">
      <c r="E144" s="1" t="s">
        <v>83</v>
      </c>
      <c r="F144" s="14">
        <v>64324000</v>
      </c>
      <c r="G144" s="14">
        <v>71943000</v>
      </c>
      <c r="H144" s="14">
        <v>74364000</v>
      </c>
    </row>
    <row r="145" spans="5:8" x14ac:dyDescent="0.25">
      <c r="E145" s="1" t="s">
        <v>84</v>
      </c>
      <c r="F145" s="14">
        <v>33042000</v>
      </c>
      <c r="G145" s="14">
        <v>36956000</v>
      </c>
      <c r="H145" s="14">
        <v>38199000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65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82</v>
      </c>
      <c r="F150" s="14">
        <v>205000000</v>
      </c>
      <c r="G150" s="14"/>
      <c r="H150" s="14"/>
    </row>
    <row r="151" spans="5:8" x14ac:dyDescent="0.25">
      <c r="E151" s="1" t="s">
        <v>84</v>
      </c>
      <c r="F151" s="14">
        <v>32981000</v>
      </c>
      <c r="G151" s="14"/>
      <c r="H151" s="14"/>
    </row>
    <row r="152" spans="5:8" ht="13" x14ac:dyDescent="0.3">
      <c r="E152" s="43" t="s">
        <v>44</v>
      </c>
      <c r="F152" s="44"/>
      <c r="G152" s="44"/>
      <c r="H152" s="44"/>
    </row>
    <row r="153" spans="5:8" ht="13" x14ac:dyDescent="0.3">
      <c r="E153" s="43" t="s">
        <v>44</v>
      </c>
      <c r="F153" s="44"/>
      <c r="G153" s="44"/>
      <c r="H153" s="44"/>
    </row>
    <row r="154" spans="5:8" ht="13" x14ac:dyDescent="0.3">
      <c r="E154" s="45" t="s">
        <v>53</v>
      </c>
      <c r="F154" s="44"/>
      <c r="G154" s="44"/>
      <c r="H154" s="44"/>
    </row>
    <row r="155" spans="5:8" ht="13" x14ac:dyDescent="0.3">
      <c r="E155" s="43" t="s">
        <v>44</v>
      </c>
      <c r="F155" s="44"/>
      <c r="G155" s="44"/>
      <c r="H155" s="44"/>
    </row>
    <row r="156" spans="5:8" x14ac:dyDescent="0.25">
      <c r="E156" s="1" t="s">
        <v>81</v>
      </c>
      <c r="F156" s="14"/>
      <c r="G156" s="14">
        <v>30100000</v>
      </c>
      <c r="H156" s="14"/>
    </row>
    <row r="157" spans="5:8" x14ac:dyDescent="0.25">
      <c r="E157" s="1" t="s">
        <v>82</v>
      </c>
      <c r="F157" s="14"/>
      <c r="G157" s="14">
        <v>30200000</v>
      </c>
      <c r="H157" s="14">
        <v>200000000</v>
      </c>
    </row>
    <row r="158" spans="5:8" x14ac:dyDescent="0.25">
      <c r="E158" s="1" t="s">
        <v>83</v>
      </c>
      <c r="F158" s="14"/>
      <c r="G158" s="14">
        <v>30186000</v>
      </c>
      <c r="H158" s="14"/>
    </row>
    <row r="159" spans="5:8" x14ac:dyDescent="0.25">
      <c r="E159" s="1" t="s">
        <v>84</v>
      </c>
      <c r="F159" s="14"/>
      <c r="G159" s="14">
        <v>30200000</v>
      </c>
      <c r="H159" s="14">
        <v>146930000</v>
      </c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21">
    <mergeCell ref="E155:H155"/>
    <mergeCell ref="E148:H148"/>
    <mergeCell ref="E149:H149"/>
    <mergeCell ref="E152:H152"/>
    <mergeCell ref="E153:H153"/>
    <mergeCell ref="E154:H154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I253"/>
  <sheetViews>
    <sheetView showGridLines="0" workbookViewId="0">
      <selection activeCell="E126" sqref="E126:H12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41" t="s">
        <v>0</v>
      </c>
      <c r="F1" s="41"/>
      <c r="G1" s="41"/>
      <c r="H1" s="41"/>
    </row>
    <row r="2" spans="5:8" x14ac:dyDescent="0.25">
      <c r="E2" s="42" t="s">
        <v>1</v>
      </c>
      <c r="F2" s="42"/>
      <c r="G2" s="42"/>
      <c r="H2" s="42"/>
    </row>
    <row r="3" spans="5:8" ht="26" x14ac:dyDescent="0.3">
      <c r="E3" s="18" t="s">
        <v>85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797598000</v>
      </c>
      <c r="G5" s="3">
        <v>837764000</v>
      </c>
      <c r="H5" s="3">
        <v>859228000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493702000</v>
      </c>
      <c r="G7" s="23">
        <f>SUM(G8:G20)</f>
        <v>632337000</v>
      </c>
      <c r="H7" s="23">
        <f>SUM(H8:H20)</f>
        <v>673275000</v>
      </c>
    </row>
    <row r="8" spans="5:8" ht="13" x14ac:dyDescent="0.3">
      <c r="E8" s="24" t="s">
        <v>11</v>
      </c>
      <c r="F8" s="9">
        <v>206261000</v>
      </c>
      <c r="G8" s="9">
        <v>230101000</v>
      </c>
      <c r="H8" s="9">
        <v>237676000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3085000</v>
      </c>
      <c r="G14" s="25">
        <v>3208000</v>
      </c>
      <c r="H14" s="25">
        <v>3308000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179356000</v>
      </c>
      <c r="G16" s="9">
        <v>308278000</v>
      </c>
      <c r="H16" s="9">
        <v>322119000</v>
      </c>
    </row>
    <row r="17" spans="5:8" ht="13" x14ac:dyDescent="0.3">
      <c r="E17" s="24" t="s">
        <v>20</v>
      </c>
      <c r="F17" s="9">
        <v>105000000</v>
      </c>
      <c r="G17" s="9">
        <v>90750000</v>
      </c>
      <c r="H17" s="9">
        <v>110172000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5937000</v>
      </c>
      <c r="G21" s="3">
        <f>SUM(G22:G30)</f>
        <v>1500000</v>
      </c>
      <c r="H21" s="3">
        <f>SUM(H22:H30)</f>
        <v>1700000</v>
      </c>
    </row>
    <row r="22" spans="5:8" ht="13" x14ac:dyDescent="0.3">
      <c r="E22" s="24" t="s">
        <v>25</v>
      </c>
      <c r="F22" s="25">
        <v>1400000</v>
      </c>
      <c r="G22" s="25">
        <v>1500000</v>
      </c>
      <c r="H22" s="25">
        <v>1700000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4537000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1297237000</v>
      </c>
      <c r="G31" s="16">
        <f>+G5+G6+G7+G21</f>
        <v>1471601000</v>
      </c>
      <c r="H31" s="16">
        <f>+H5+H6+H7+H21</f>
        <v>1534203000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1297237000</v>
      </c>
      <c r="G44" s="31">
        <f>+G31+G43</f>
        <v>1471601000</v>
      </c>
      <c r="H44" s="31">
        <f>+H31+H43</f>
        <v>1534203000</v>
      </c>
    </row>
    <row r="45" spans="5:8" ht="13" x14ac:dyDescent="0.25">
      <c r="E45" s="2" t="s">
        <v>144</v>
      </c>
      <c r="F45" s="3"/>
      <c r="G45" s="3"/>
      <c r="H45" s="3"/>
    </row>
    <row r="46" spans="5:8" ht="13" x14ac:dyDescent="0.25">
      <c r="E46" s="2" t="s">
        <v>145</v>
      </c>
      <c r="F46" s="23">
        <f>SUM(F48+F55+F62+F67+F75+F81+F87+F93+F99+F105+F111+F117)</f>
        <v>0</v>
      </c>
      <c r="G46" s="23">
        <f>SUM(G48+G55+G62+G67+G75+G81+G87+G93+G99+G105+G111+G117)</f>
        <v>0</v>
      </c>
      <c r="H46" s="23">
        <f>SUM(H48+H55+H62+H67+H75+H81+H87+H93+H99+H105+H111+H117)</f>
        <v>0</v>
      </c>
    </row>
    <row r="47" spans="5:8" ht="13" x14ac:dyDescent="0.25">
      <c r="E47" s="32" t="s">
        <v>146</v>
      </c>
      <c r="F47" s="3"/>
      <c r="G47" s="3"/>
      <c r="H47" s="3"/>
    </row>
    <row r="48" spans="5:8" ht="13" x14ac:dyDescent="0.25">
      <c r="E48" s="2" t="s">
        <v>148</v>
      </c>
      <c r="F48" s="3">
        <f>SUM(F49:F60)</f>
        <v>0</v>
      </c>
      <c r="G48" s="3">
        <f t="shared" ref="G48:H48" si="0">SUM(G49:G60)</f>
        <v>0</v>
      </c>
      <c r="H48" s="3">
        <f t="shared" si="0"/>
        <v>0</v>
      </c>
    </row>
    <row r="49" spans="5:9" x14ac:dyDescent="0.25">
      <c r="E49" s="4" t="s">
        <v>149</v>
      </c>
      <c r="F49" s="5"/>
      <c r="G49" s="6"/>
      <c r="H49" s="7"/>
    </row>
    <row r="50" spans="5:9" x14ac:dyDescent="0.25">
      <c r="E50" s="4" t="s">
        <v>150</v>
      </c>
      <c r="F50" s="8"/>
      <c r="G50" s="9"/>
      <c r="H50" s="10"/>
    </row>
    <row r="51" spans="5:9" x14ac:dyDescent="0.25">
      <c r="E51" s="4" t="s">
        <v>151</v>
      </c>
      <c r="F51" s="8"/>
      <c r="G51" s="9"/>
      <c r="H51" s="10"/>
    </row>
    <row r="52" spans="5:9" x14ac:dyDescent="0.25">
      <c r="E52" s="33" t="s">
        <v>152</v>
      </c>
      <c r="F52" s="9"/>
      <c r="G52" s="9"/>
      <c r="H52" s="10"/>
    </row>
    <row r="53" spans="5:9" x14ac:dyDescent="0.25">
      <c r="E53" s="33" t="s">
        <v>163</v>
      </c>
      <c r="F53" s="14"/>
      <c r="G53" s="14"/>
      <c r="H53" s="34"/>
    </row>
    <row r="54" spans="5:9" x14ac:dyDescent="0.25">
      <c r="E54" s="33" t="s">
        <v>153</v>
      </c>
      <c r="F54" s="14"/>
      <c r="G54" s="14"/>
      <c r="H54" s="34"/>
    </row>
    <row r="55" spans="5:9" ht="13" x14ac:dyDescent="0.25">
      <c r="E55" s="33" t="s">
        <v>164</v>
      </c>
      <c r="F55" s="3"/>
      <c r="G55" s="3"/>
      <c r="H55" s="35"/>
    </row>
    <row r="56" spans="5:9" x14ac:dyDescent="0.25">
      <c r="E56" s="33" t="s">
        <v>165</v>
      </c>
      <c r="F56" s="9"/>
      <c r="G56" s="9"/>
      <c r="H56" s="10"/>
    </row>
    <row r="57" spans="5:9" x14ac:dyDescent="0.25">
      <c r="E57" s="4" t="s">
        <v>166</v>
      </c>
      <c r="F57" s="8"/>
      <c r="G57" s="9"/>
      <c r="H57" s="10"/>
      <c r="I57" s="36"/>
    </row>
    <row r="58" spans="5:9" x14ac:dyDescent="0.25">
      <c r="E58" s="4" t="s">
        <v>167</v>
      </c>
      <c r="F58" s="8"/>
      <c r="G58" s="9"/>
      <c r="H58" s="10"/>
    </row>
    <row r="59" spans="5:9" x14ac:dyDescent="0.25">
      <c r="E59" s="4" t="s">
        <v>154</v>
      </c>
      <c r="F59" s="8"/>
      <c r="G59" s="9"/>
      <c r="H59" s="10"/>
    </row>
    <row r="60" spans="5:9" x14ac:dyDescent="0.25">
      <c r="E60" s="4" t="s">
        <v>168</v>
      </c>
      <c r="F60" s="11"/>
      <c r="G60" s="12"/>
      <c r="H60" s="13"/>
    </row>
    <row r="61" spans="5:9" x14ac:dyDescent="0.25">
      <c r="E61" s="4"/>
      <c r="F61" s="14"/>
      <c r="G61" s="14"/>
      <c r="H61" s="14"/>
    </row>
    <row r="62" spans="5:9" ht="13" x14ac:dyDescent="0.25">
      <c r="E62" s="2" t="s">
        <v>155</v>
      </c>
      <c r="F62" s="3">
        <f>SUM(F63:F65)</f>
        <v>0</v>
      </c>
      <c r="G62" s="3">
        <f>SUM(G63:G65)</f>
        <v>0</v>
      </c>
      <c r="H62" s="3">
        <f>SUM(H63:H65)</f>
        <v>0</v>
      </c>
    </row>
    <row r="63" spans="5:9" x14ac:dyDescent="0.25">
      <c r="E63" s="4" t="s">
        <v>156</v>
      </c>
      <c r="F63" s="5"/>
      <c r="G63" s="6"/>
      <c r="H63" s="7"/>
    </row>
    <row r="64" spans="5:9" x14ac:dyDescent="0.25">
      <c r="E64" s="4" t="s">
        <v>169</v>
      </c>
      <c r="F64" s="8"/>
      <c r="G64" s="9"/>
      <c r="H64" s="10"/>
    </row>
    <row r="65" spans="5:9" x14ac:dyDescent="0.25">
      <c r="E65" s="4" t="s">
        <v>170</v>
      </c>
      <c r="F65" s="11"/>
      <c r="G65" s="12"/>
      <c r="H65" s="13"/>
    </row>
    <row r="66" spans="5:9" x14ac:dyDescent="0.25">
      <c r="E66" s="4"/>
      <c r="F66" s="14"/>
      <c r="G66" s="14"/>
      <c r="H66" s="14"/>
    </row>
    <row r="67" spans="5:9" ht="13" x14ac:dyDescent="0.25">
      <c r="E67" s="2" t="s">
        <v>171</v>
      </c>
      <c r="F67" s="3">
        <f>SUM(F68:F73)</f>
        <v>0</v>
      </c>
      <c r="G67" s="3">
        <f t="shared" ref="G67:H67" si="1">SUM(G68:G73)</f>
        <v>0</v>
      </c>
      <c r="H67" s="3">
        <f t="shared" si="1"/>
        <v>0</v>
      </c>
    </row>
    <row r="68" spans="5:9" x14ac:dyDescent="0.25">
      <c r="E68" s="4" t="s">
        <v>157</v>
      </c>
      <c r="F68" s="5"/>
      <c r="G68" s="6"/>
      <c r="H68" s="7"/>
    </row>
    <row r="69" spans="5:9" x14ac:dyDescent="0.25">
      <c r="E69" s="4" t="s">
        <v>158</v>
      </c>
      <c r="F69" s="8"/>
      <c r="G69" s="9"/>
      <c r="H69" s="10"/>
    </row>
    <row r="70" spans="5:9" x14ac:dyDescent="0.25">
      <c r="E70" s="4" t="s">
        <v>159</v>
      </c>
      <c r="F70" s="8"/>
      <c r="G70" s="9"/>
      <c r="H70" s="10"/>
    </row>
    <row r="71" spans="5:9" x14ac:dyDescent="0.25">
      <c r="E71" s="4" t="s">
        <v>160</v>
      </c>
      <c r="F71" s="8"/>
      <c r="G71" s="9"/>
      <c r="H71" s="10"/>
    </row>
    <row r="72" spans="5:9" x14ac:dyDescent="0.25">
      <c r="E72" s="33" t="s">
        <v>161</v>
      </c>
      <c r="F72" s="9"/>
      <c r="G72" s="9"/>
      <c r="H72" s="10"/>
    </row>
    <row r="73" spans="5:9" x14ac:dyDescent="0.25">
      <c r="E73" s="33" t="s">
        <v>162</v>
      </c>
      <c r="F73" s="11"/>
      <c r="G73" s="12"/>
      <c r="H73" s="13"/>
      <c r="I73" s="36"/>
    </row>
    <row r="74" spans="5:9" x14ac:dyDescent="0.25">
      <c r="E74" s="4"/>
      <c r="F74" s="14"/>
      <c r="G74" s="14"/>
      <c r="H74" s="14"/>
    </row>
    <row r="75" spans="5:9" ht="13" x14ac:dyDescent="0.25">
      <c r="E75" s="2" t="s">
        <v>173</v>
      </c>
      <c r="F75" s="3">
        <f>SUM(F76:F79)</f>
        <v>0</v>
      </c>
      <c r="G75" s="3">
        <f>SUM(G76:G79)</f>
        <v>0</v>
      </c>
      <c r="H75" s="3">
        <f>SUM(H76:H79)</f>
        <v>0</v>
      </c>
    </row>
    <row r="76" spans="5:9" x14ac:dyDescent="0.25">
      <c r="E76" s="4" t="s">
        <v>172</v>
      </c>
      <c r="F76" s="5"/>
      <c r="G76" s="6"/>
      <c r="H76" s="7"/>
    </row>
    <row r="77" spans="5:9" x14ac:dyDescent="0.25">
      <c r="E77" s="4"/>
      <c r="F77" s="8"/>
      <c r="G77" s="9"/>
      <c r="H77" s="10"/>
    </row>
    <row r="78" spans="5:9" x14ac:dyDescent="0.25">
      <c r="E78" s="4"/>
      <c r="F78" s="8"/>
      <c r="G78" s="9"/>
      <c r="H78" s="10"/>
    </row>
    <row r="79" spans="5:9" x14ac:dyDescent="0.25">
      <c r="E79" s="4"/>
      <c r="F79" s="11"/>
      <c r="G79" s="12"/>
      <c r="H79" s="13"/>
    </row>
    <row r="80" spans="5:9" x14ac:dyDescent="0.25">
      <c r="F80" s="14"/>
      <c r="G80" s="14"/>
      <c r="H80" s="14"/>
    </row>
    <row r="81" spans="5:8" ht="13" hidden="1" x14ac:dyDescent="0.25">
      <c r="E81" s="2"/>
      <c r="F81" s="3">
        <f>SUM(F82:F85)</f>
        <v>0</v>
      </c>
      <c r="G81" s="3">
        <f>SUM(G82:G85)</f>
        <v>0</v>
      </c>
      <c r="H81" s="3">
        <f>SUM(H82:H85)</f>
        <v>0</v>
      </c>
    </row>
    <row r="82" spans="5:8" hidden="1" x14ac:dyDescent="0.25">
      <c r="E82" s="4"/>
      <c r="F82" s="5"/>
      <c r="G82" s="6"/>
      <c r="H82" s="7"/>
    </row>
    <row r="83" spans="5:8" hidden="1" x14ac:dyDescent="0.25">
      <c r="E83" s="4"/>
      <c r="F83" s="8"/>
      <c r="G83" s="9"/>
      <c r="H83" s="10"/>
    </row>
    <row r="84" spans="5:8" hidden="1" x14ac:dyDescent="0.25">
      <c r="E84" s="4"/>
      <c r="F84" s="8"/>
      <c r="G84" s="9"/>
      <c r="H84" s="10"/>
    </row>
    <row r="85" spans="5:8" hidden="1" x14ac:dyDescent="0.25">
      <c r="E85" s="4"/>
      <c r="F85" s="11"/>
      <c r="G85" s="12"/>
      <c r="H85" s="13"/>
    </row>
    <row r="86" spans="5:8" hidden="1" x14ac:dyDescent="0.25">
      <c r="F86" s="14"/>
      <c r="G86" s="14"/>
      <c r="H86" s="14"/>
    </row>
    <row r="87" spans="5:8" ht="13" hidden="1" x14ac:dyDescent="0.25">
      <c r="E87" s="2"/>
      <c r="F87" s="3">
        <f>SUM(F88:F91)</f>
        <v>0</v>
      </c>
      <c r="G87" s="3">
        <f>SUM(G88:G91)</f>
        <v>0</v>
      </c>
      <c r="H87" s="3">
        <f>SUM(H88:H91)</f>
        <v>0</v>
      </c>
    </row>
    <row r="88" spans="5:8" hidden="1" x14ac:dyDescent="0.25">
      <c r="E88" s="4"/>
      <c r="F88" s="5"/>
      <c r="G88" s="6"/>
      <c r="H88" s="7"/>
    </row>
    <row r="89" spans="5:8" hidden="1" x14ac:dyDescent="0.25">
      <c r="E89" s="4"/>
      <c r="F89" s="8"/>
      <c r="G89" s="9"/>
      <c r="H89" s="10"/>
    </row>
    <row r="90" spans="5:8" hidden="1" x14ac:dyDescent="0.25">
      <c r="E90" s="4"/>
      <c r="F90" s="8"/>
      <c r="G90" s="9"/>
      <c r="H90" s="10"/>
    </row>
    <row r="91" spans="5:8" hidden="1" x14ac:dyDescent="0.25">
      <c r="E91" s="4"/>
      <c r="F91" s="11"/>
      <c r="G91" s="12"/>
      <c r="H91" s="13"/>
    </row>
    <row r="92" spans="5:8" hidden="1" x14ac:dyDescent="0.25">
      <c r="F92" s="14"/>
      <c r="G92" s="14"/>
      <c r="H92" s="14"/>
    </row>
    <row r="93" spans="5:8" ht="13" hidden="1" x14ac:dyDescent="0.25">
      <c r="E93" s="2"/>
      <c r="F93" s="3">
        <f>SUM(F94:F97)</f>
        <v>0</v>
      </c>
      <c r="G93" s="3">
        <f>SUM(G94:G97)</f>
        <v>0</v>
      </c>
      <c r="H93" s="3">
        <f>SUM(H94:H97)</f>
        <v>0</v>
      </c>
    </row>
    <row r="94" spans="5:8" hidden="1" x14ac:dyDescent="0.25">
      <c r="E94" s="4"/>
      <c r="F94" s="5"/>
      <c r="G94" s="6"/>
      <c r="H94" s="7"/>
    </row>
    <row r="95" spans="5:8" hidden="1" x14ac:dyDescent="0.25">
      <c r="E95" s="4"/>
      <c r="F95" s="8"/>
      <c r="G95" s="9"/>
      <c r="H95" s="10"/>
    </row>
    <row r="96" spans="5:8" hidden="1" x14ac:dyDescent="0.25">
      <c r="E96" s="4"/>
      <c r="F96" s="8"/>
      <c r="G96" s="9"/>
      <c r="H96" s="10"/>
    </row>
    <row r="97" spans="5:8" hidden="1" x14ac:dyDescent="0.25">
      <c r="E97" s="4"/>
      <c r="F97" s="11"/>
      <c r="G97" s="12"/>
      <c r="H97" s="13"/>
    </row>
    <row r="98" spans="5:8" hidden="1" x14ac:dyDescent="0.25">
      <c r="F98" s="14"/>
      <c r="G98" s="14"/>
      <c r="H98" s="14"/>
    </row>
    <row r="99" spans="5:8" ht="13" hidden="1" x14ac:dyDescent="0.25">
      <c r="E99" s="2"/>
      <c r="F99" s="3">
        <f>SUM(F100:F103)</f>
        <v>0</v>
      </c>
      <c r="G99" s="3">
        <f>SUM(G100:G103)</f>
        <v>0</v>
      </c>
      <c r="H99" s="3">
        <f>SUM(H100:H103)</f>
        <v>0</v>
      </c>
    </row>
    <row r="100" spans="5:8" hidden="1" x14ac:dyDescent="0.25">
      <c r="E100" s="4"/>
      <c r="F100" s="5"/>
      <c r="G100" s="6"/>
      <c r="H100" s="7"/>
    </row>
    <row r="101" spans="5:8" hidden="1" x14ac:dyDescent="0.25">
      <c r="E101" s="4"/>
      <c r="F101" s="8"/>
      <c r="G101" s="9"/>
      <c r="H101" s="10"/>
    </row>
    <row r="102" spans="5:8" hidden="1" x14ac:dyDescent="0.25">
      <c r="E102" s="4"/>
      <c r="F102" s="8"/>
      <c r="G102" s="9"/>
      <c r="H102" s="10"/>
    </row>
    <row r="103" spans="5:8" hidden="1" x14ac:dyDescent="0.25">
      <c r="E103" s="4"/>
      <c r="F103" s="11"/>
      <c r="G103" s="12"/>
      <c r="H103" s="13"/>
    </row>
    <row r="104" spans="5:8" hidden="1" x14ac:dyDescent="0.25">
      <c r="F104" s="14"/>
      <c r="G104" s="14"/>
      <c r="H104" s="14"/>
    </row>
    <row r="105" spans="5:8" ht="13" hidden="1" x14ac:dyDescent="0.25">
      <c r="E105" s="2"/>
      <c r="F105" s="3">
        <f>SUM(F106:F109)</f>
        <v>0</v>
      </c>
      <c r="G105" s="3">
        <f>SUM(G106:G109)</f>
        <v>0</v>
      </c>
      <c r="H105" s="3">
        <f>SUM(H106:H109)</f>
        <v>0</v>
      </c>
    </row>
    <row r="106" spans="5:8" hidden="1" x14ac:dyDescent="0.25">
      <c r="E106" s="4"/>
      <c r="F106" s="5"/>
      <c r="G106" s="6"/>
      <c r="H106" s="7"/>
    </row>
    <row r="107" spans="5:8" hidden="1" x14ac:dyDescent="0.25">
      <c r="E107" s="4"/>
      <c r="F107" s="8"/>
      <c r="G107" s="9"/>
      <c r="H107" s="10"/>
    </row>
    <row r="108" spans="5:8" hidden="1" x14ac:dyDescent="0.25">
      <c r="E108" s="4"/>
      <c r="F108" s="8"/>
      <c r="G108" s="9"/>
      <c r="H108" s="10"/>
    </row>
    <row r="109" spans="5:8" hidden="1" x14ac:dyDescent="0.25">
      <c r="E109" s="4"/>
      <c r="F109" s="11"/>
      <c r="G109" s="12"/>
      <c r="H109" s="13"/>
    </row>
    <row r="110" spans="5:8" hidden="1" x14ac:dyDescent="0.25">
      <c r="F110" s="14"/>
      <c r="G110" s="14"/>
      <c r="H110" s="14"/>
    </row>
    <row r="111" spans="5:8" ht="13" hidden="1" x14ac:dyDescent="0.25">
      <c r="E111" s="2"/>
      <c r="F111" s="3">
        <f>SUM(F112:F115)</f>
        <v>0</v>
      </c>
      <c r="G111" s="3">
        <f>SUM(G112:G115)</f>
        <v>0</v>
      </c>
      <c r="H111" s="3">
        <f>SUM(H112:H115)</f>
        <v>0</v>
      </c>
    </row>
    <row r="112" spans="5:8" hidden="1" x14ac:dyDescent="0.25">
      <c r="E112" s="4"/>
      <c r="F112" s="5"/>
      <c r="G112" s="6"/>
      <c r="H112" s="7"/>
    </row>
    <row r="113" spans="5:8" hidden="1" x14ac:dyDescent="0.25">
      <c r="E113" s="4"/>
      <c r="F113" s="8"/>
      <c r="G113" s="9"/>
      <c r="H113" s="10"/>
    </row>
    <row r="114" spans="5:8" hidden="1" x14ac:dyDescent="0.25">
      <c r="E114" s="4"/>
      <c r="F114" s="8"/>
      <c r="G114" s="9"/>
      <c r="H114" s="10"/>
    </row>
    <row r="115" spans="5:8" hidden="1" x14ac:dyDescent="0.25">
      <c r="E115" s="4"/>
      <c r="F115" s="11"/>
      <c r="G115" s="12"/>
      <c r="H115" s="13"/>
    </row>
    <row r="116" spans="5:8" hidden="1" x14ac:dyDescent="0.25">
      <c r="F116" s="14"/>
      <c r="G116" s="14"/>
      <c r="H116" s="14"/>
    </row>
    <row r="117" spans="5:8" ht="13" hidden="1" x14ac:dyDescent="0.25">
      <c r="E117" s="2"/>
      <c r="F117" s="3">
        <f>SUM(F118:F121)</f>
        <v>0</v>
      </c>
      <c r="G117" s="3">
        <f>SUM(G118:G121)</f>
        <v>0</v>
      </c>
      <c r="H117" s="3">
        <f>SUM(H118:H121)</f>
        <v>0</v>
      </c>
    </row>
    <row r="118" spans="5:8" hidden="1" x14ac:dyDescent="0.25">
      <c r="E118" s="4"/>
      <c r="F118" s="5"/>
      <c r="G118" s="6"/>
      <c r="H118" s="7"/>
    </row>
    <row r="119" spans="5:8" hidden="1" x14ac:dyDescent="0.25">
      <c r="E119" s="4"/>
      <c r="F119" s="8"/>
      <c r="G119" s="9"/>
      <c r="H119" s="10"/>
    </row>
    <row r="120" spans="5:8" hidden="1" x14ac:dyDescent="0.25">
      <c r="E120" s="4"/>
      <c r="F120" s="8"/>
      <c r="G120" s="9"/>
      <c r="H120" s="10"/>
    </row>
    <row r="121" spans="5:8" hidden="1" x14ac:dyDescent="0.25">
      <c r="E121" s="4"/>
      <c r="F121" s="11"/>
      <c r="G121" s="12"/>
      <c r="H121" s="13"/>
    </row>
    <row r="122" spans="5:8" ht="13" x14ac:dyDescent="0.25">
      <c r="E122" s="15" t="s">
        <v>147</v>
      </c>
      <c r="F122" s="16">
        <f>SUM(F46)</f>
        <v>0</v>
      </c>
      <c r="G122" s="16">
        <f>SUM(G46)</f>
        <v>0</v>
      </c>
      <c r="H122" s="16">
        <f>SUM(H46)</f>
        <v>0</v>
      </c>
    </row>
    <row r="123" spans="5:8" ht="13" x14ac:dyDescent="0.3">
      <c r="E123" s="43" t="s">
        <v>44</v>
      </c>
      <c r="F123" s="44"/>
      <c r="G123" s="44"/>
      <c r="H123" s="44"/>
    </row>
    <row r="124" spans="5:8" ht="13" x14ac:dyDescent="0.3">
      <c r="E124" s="43" t="s">
        <v>44</v>
      </c>
      <c r="F124" s="44"/>
      <c r="G124" s="44"/>
      <c r="H124" s="44"/>
    </row>
    <row r="125" spans="5:8" ht="13" x14ac:dyDescent="0.3">
      <c r="E125" s="45" t="s">
        <v>45</v>
      </c>
      <c r="F125" s="44"/>
      <c r="G125" s="44"/>
      <c r="H125" s="44"/>
    </row>
    <row r="126" spans="5:8" ht="13" x14ac:dyDescent="0.3">
      <c r="E126" s="43" t="s">
        <v>44</v>
      </c>
      <c r="F126" s="44"/>
      <c r="G126" s="44"/>
      <c r="H126" s="44"/>
    </row>
    <row r="127" spans="5:8" ht="13" x14ac:dyDescent="0.3">
      <c r="E127" s="45" t="s">
        <v>46</v>
      </c>
      <c r="F127" s="44"/>
      <c r="G127" s="44"/>
      <c r="H127" s="44"/>
    </row>
    <row r="128" spans="5:8" x14ac:dyDescent="0.25">
      <c r="E128" s="1" t="s">
        <v>86</v>
      </c>
      <c r="F128" s="14">
        <v>68000000</v>
      </c>
      <c r="G128" s="14">
        <v>73770000</v>
      </c>
      <c r="H128" s="14">
        <v>76480000</v>
      </c>
    </row>
    <row r="129" spans="5:8" x14ac:dyDescent="0.25">
      <c r="E129" s="1" t="s">
        <v>87</v>
      </c>
      <c r="F129" s="14">
        <v>98764000</v>
      </c>
      <c r="G129" s="14">
        <v>107143000</v>
      </c>
      <c r="H129" s="14">
        <v>111080000</v>
      </c>
    </row>
    <row r="130" spans="5:8" x14ac:dyDescent="0.25">
      <c r="E130" s="1" t="s">
        <v>88</v>
      </c>
      <c r="F130" s="14">
        <v>32296000</v>
      </c>
      <c r="G130" s="14">
        <v>35036000</v>
      </c>
      <c r="H130" s="14">
        <v>36323000</v>
      </c>
    </row>
    <row r="131" spans="5:8" x14ac:dyDescent="0.25">
      <c r="E131" s="1" t="s">
        <v>89</v>
      </c>
      <c r="F131" s="14">
        <v>42714000</v>
      </c>
      <c r="G131" s="14">
        <v>46338000</v>
      </c>
      <c r="H131" s="14">
        <v>48040000</v>
      </c>
    </row>
    <row r="132" spans="5:8" ht="13" x14ac:dyDescent="0.3">
      <c r="E132" s="43" t="s">
        <v>44</v>
      </c>
      <c r="F132" s="44"/>
      <c r="G132" s="44"/>
      <c r="H132" s="44"/>
    </row>
    <row r="133" spans="5:8" ht="13" x14ac:dyDescent="0.3">
      <c r="E133" s="45" t="s">
        <v>51</v>
      </c>
      <c r="F133" s="44"/>
      <c r="G133" s="44"/>
      <c r="H133" s="44"/>
    </row>
    <row r="134" spans="5:8" x14ac:dyDescent="0.25">
      <c r="E134" s="1" t="s">
        <v>86</v>
      </c>
      <c r="F134" s="14">
        <v>40666000</v>
      </c>
      <c r="G134" s="14">
        <v>41797000</v>
      </c>
      <c r="H134" s="14">
        <v>41184000</v>
      </c>
    </row>
    <row r="135" spans="5:8" x14ac:dyDescent="0.25">
      <c r="E135" s="1" t="s">
        <v>87</v>
      </c>
      <c r="F135" s="14">
        <v>59063000</v>
      </c>
      <c r="G135" s="14">
        <v>60707000</v>
      </c>
      <c r="H135" s="14">
        <v>59816000</v>
      </c>
    </row>
    <row r="136" spans="5:8" x14ac:dyDescent="0.25">
      <c r="E136" s="1" t="s">
        <v>88</v>
      </c>
      <c r="F136" s="14">
        <v>19313000</v>
      </c>
      <c r="G136" s="14">
        <v>19851000</v>
      </c>
      <c r="H136" s="14">
        <v>19560000</v>
      </c>
    </row>
    <row r="137" spans="5:8" x14ac:dyDescent="0.25">
      <c r="E137" s="1" t="s">
        <v>89</v>
      </c>
      <c r="F137" s="14">
        <v>25544000</v>
      </c>
      <c r="G137" s="14">
        <v>26255000</v>
      </c>
      <c r="H137" s="14">
        <v>25869000</v>
      </c>
    </row>
    <row r="138" spans="5:8" ht="13" x14ac:dyDescent="0.3">
      <c r="E138" s="43" t="s">
        <v>44</v>
      </c>
      <c r="F138" s="44"/>
      <c r="G138" s="44"/>
      <c r="H138" s="44"/>
    </row>
    <row r="139" spans="5:8" ht="13" x14ac:dyDescent="0.3">
      <c r="E139" s="43" t="s">
        <v>44</v>
      </c>
      <c r="F139" s="44"/>
      <c r="G139" s="44"/>
      <c r="H139" s="44"/>
    </row>
    <row r="140" spans="5:8" ht="13" x14ac:dyDescent="0.3">
      <c r="E140" s="45" t="s">
        <v>52</v>
      </c>
      <c r="F140" s="44"/>
      <c r="G140" s="44"/>
      <c r="H140" s="44"/>
    </row>
    <row r="141" spans="5:8" ht="13" x14ac:dyDescent="0.3">
      <c r="E141" s="43" t="s">
        <v>44</v>
      </c>
      <c r="F141" s="44"/>
      <c r="G141" s="44"/>
      <c r="H141" s="44"/>
    </row>
    <row r="142" spans="5:8" x14ac:dyDescent="0.25">
      <c r="E142" s="1" t="s">
        <v>86</v>
      </c>
      <c r="F142" s="14">
        <v>38548000</v>
      </c>
      <c r="G142" s="14">
        <v>43113000</v>
      </c>
      <c r="H142" s="14">
        <v>44564000</v>
      </c>
    </row>
    <row r="143" spans="5:8" x14ac:dyDescent="0.25">
      <c r="E143" s="1" t="s">
        <v>87</v>
      </c>
      <c r="F143" s="14">
        <v>87605000</v>
      </c>
      <c r="G143" s="14">
        <v>97982000</v>
      </c>
      <c r="H143" s="14">
        <v>101280000</v>
      </c>
    </row>
    <row r="144" spans="5:8" x14ac:dyDescent="0.25">
      <c r="E144" s="1" t="s">
        <v>88</v>
      </c>
      <c r="F144" s="14">
        <v>33539000</v>
      </c>
      <c r="G144" s="14">
        <v>37511000</v>
      </c>
      <c r="H144" s="14">
        <v>38774000</v>
      </c>
    </row>
    <row r="145" spans="5:8" x14ac:dyDescent="0.25">
      <c r="E145" s="1" t="s">
        <v>89</v>
      </c>
      <c r="F145" s="14">
        <v>41570000</v>
      </c>
      <c r="G145" s="14">
        <v>46493000</v>
      </c>
      <c r="H145" s="14">
        <v>48058000</v>
      </c>
    </row>
    <row r="146" spans="5:8" ht="13" x14ac:dyDescent="0.3">
      <c r="E146" s="43" t="s">
        <v>44</v>
      </c>
      <c r="F146" s="44"/>
      <c r="G146" s="44"/>
      <c r="H146" s="44"/>
    </row>
    <row r="147" spans="5:8" ht="13" x14ac:dyDescent="0.3">
      <c r="E147" s="43" t="s">
        <v>44</v>
      </c>
      <c r="F147" s="44"/>
      <c r="G147" s="44"/>
      <c r="H147" s="44"/>
    </row>
    <row r="148" spans="5:8" ht="13" x14ac:dyDescent="0.3">
      <c r="E148" s="45" t="s">
        <v>53</v>
      </c>
      <c r="F148" s="44"/>
      <c r="G148" s="44"/>
      <c r="H148" s="44"/>
    </row>
    <row r="149" spans="5:8" ht="13" x14ac:dyDescent="0.3">
      <c r="E149" s="43" t="s">
        <v>44</v>
      </c>
      <c r="F149" s="44"/>
      <c r="G149" s="44"/>
      <c r="H149" s="44"/>
    </row>
    <row r="150" spans="5:8" x14ac:dyDescent="0.25">
      <c r="E150" s="1" t="s">
        <v>86</v>
      </c>
      <c r="F150" s="14">
        <v>25250000</v>
      </c>
      <c r="G150" s="14">
        <v>27000000</v>
      </c>
      <c r="H150" s="14"/>
    </row>
    <row r="151" spans="5:8" x14ac:dyDescent="0.25">
      <c r="E151" s="1" t="s">
        <v>87</v>
      </c>
      <c r="F151" s="14">
        <v>20550000</v>
      </c>
      <c r="G151" s="14">
        <v>28732000</v>
      </c>
      <c r="H151" s="14"/>
    </row>
    <row r="152" spans="5:8" x14ac:dyDescent="0.25">
      <c r="E152" s="1" t="s">
        <v>88</v>
      </c>
      <c r="F152" s="14">
        <v>20350000</v>
      </c>
      <c r="G152" s="14">
        <v>27140000</v>
      </c>
      <c r="H152" s="14"/>
    </row>
    <row r="153" spans="5:8" x14ac:dyDescent="0.25">
      <c r="E153" s="1" t="s">
        <v>89</v>
      </c>
      <c r="F153" s="14">
        <v>24600000</v>
      </c>
      <c r="G153" s="14">
        <v>27300000</v>
      </c>
      <c r="H153" s="14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  <row r="251" spans="6:8" x14ac:dyDescent="0.25">
      <c r="F251" s="17"/>
      <c r="G251" s="17"/>
      <c r="H251" s="17"/>
    </row>
    <row r="252" spans="6:8" x14ac:dyDescent="0.25">
      <c r="F252" s="17"/>
      <c r="G252" s="17"/>
      <c r="H252" s="17"/>
    </row>
    <row r="253" spans="6:8" x14ac:dyDescent="0.25">
      <c r="F253" s="17"/>
      <c r="G253" s="17"/>
      <c r="H253" s="17"/>
    </row>
  </sheetData>
  <mergeCells count="17">
    <mergeCell ref="E148:H148"/>
    <mergeCell ref="E149:H149"/>
    <mergeCell ref="E139:H139"/>
    <mergeCell ref="E140:H140"/>
    <mergeCell ref="E141:H141"/>
    <mergeCell ref="E146:H146"/>
    <mergeCell ref="E147:H147"/>
    <mergeCell ref="E126:H126"/>
    <mergeCell ref="E127:H127"/>
    <mergeCell ref="E132:H132"/>
    <mergeCell ref="E133:H133"/>
    <mergeCell ref="E138:H138"/>
    <mergeCell ref="E1:H1"/>
    <mergeCell ref="E2:H2"/>
    <mergeCell ref="E123:H123"/>
    <mergeCell ref="E124:H124"/>
    <mergeCell ref="E125:H125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55</vt:i4>
      </vt:variant>
    </vt:vector>
  </HeadingPairs>
  <TitlesOfParts>
    <vt:vector size="110" baseType="lpstr">
      <vt:lpstr>Summary</vt:lpstr>
      <vt:lpstr>DC21</vt:lpstr>
      <vt:lpstr>DC22</vt:lpstr>
      <vt:lpstr>DC23</vt:lpstr>
      <vt:lpstr>DC24</vt:lpstr>
      <vt:lpstr>DC25</vt:lpstr>
      <vt:lpstr>DC26</vt:lpstr>
      <vt:lpstr>DC27</vt:lpstr>
      <vt:lpstr>DC28</vt:lpstr>
      <vt:lpstr>DC29</vt:lpstr>
      <vt:lpstr>DC43</vt:lpstr>
      <vt:lpstr>ETH</vt:lpstr>
      <vt:lpstr>KZN212</vt:lpstr>
      <vt:lpstr>KZN213</vt:lpstr>
      <vt:lpstr>KZN214</vt:lpstr>
      <vt:lpstr>KZN216</vt:lpstr>
      <vt:lpstr>KZN221</vt:lpstr>
      <vt:lpstr>KZN222</vt:lpstr>
      <vt:lpstr>KZN223</vt:lpstr>
      <vt:lpstr>KZN224</vt:lpstr>
      <vt:lpstr>KZN225</vt:lpstr>
      <vt:lpstr>KZN226</vt:lpstr>
      <vt:lpstr>KZN227</vt:lpstr>
      <vt:lpstr>KZN235</vt:lpstr>
      <vt:lpstr>KZN237</vt:lpstr>
      <vt:lpstr>KZN238</vt:lpstr>
      <vt:lpstr>KZN241</vt:lpstr>
      <vt:lpstr>KZN242</vt:lpstr>
      <vt:lpstr>KZN244</vt:lpstr>
      <vt:lpstr>KZN245</vt:lpstr>
      <vt:lpstr>KZN252</vt:lpstr>
      <vt:lpstr>KZN253</vt:lpstr>
      <vt:lpstr>KZN254</vt:lpstr>
      <vt:lpstr>KZN261</vt:lpstr>
      <vt:lpstr>KZN262</vt:lpstr>
      <vt:lpstr>KZN263</vt:lpstr>
      <vt:lpstr>KZN265</vt:lpstr>
      <vt:lpstr>KZN266</vt:lpstr>
      <vt:lpstr>KZN271</vt:lpstr>
      <vt:lpstr>KZN272</vt:lpstr>
      <vt:lpstr>KZN275</vt:lpstr>
      <vt:lpstr>KZN276</vt:lpstr>
      <vt:lpstr>KZN281</vt:lpstr>
      <vt:lpstr>KZN282</vt:lpstr>
      <vt:lpstr>KZN284</vt:lpstr>
      <vt:lpstr>KZN285</vt:lpstr>
      <vt:lpstr>KZN286</vt:lpstr>
      <vt:lpstr>KZN291</vt:lpstr>
      <vt:lpstr>KZN292</vt:lpstr>
      <vt:lpstr>KZN293</vt:lpstr>
      <vt:lpstr>KZN294</vt:lpstr>
      <vt:lpstr>KZN433</vt:lpstr>
      <vt:lpstr>KZN434</vt:lpstr>
      <vt:lpstr>KZN435</vt:lpstr>
      <vt:lpstr>KZN436</vt:lpstr>
      <vt:lpstr>'DC21'!Print_Area</vt:lpstr>
      <vt:lpstr>'DC22'!Print_Area</vt:lpstr>
      <vt:lpstr>'DC23'!Print_Area</vt:lpstr>
      <vt:lpstr>'DC24'!Print_Area</vt:lpstr>
      <vt:lpstr>'DC25'!Print_Area</vt:lpstr>
      <vt:lpstr>'DC26'!Print_Area</vt:lpstr>
      <vt:lpstr>'DC27'!Print_Area</vt:lpstr>
      <vt:lpstr>'DC28'!Print_Area</vt:lpstr>
      <vt:lpstr>'DC29'!Print_Area</vt:lpstr>
      <vt:lpstr>'DC43'!Print_Area</vt:lpstr>
      <vt:lpstr>ETH!Print_Area</vt:lpstr>
      <vt:lpstr>'KZN212'!Print_Area</vt:lpstr>
      <vt:lpstr>'KZN213'!Print_Area</vt:lpstr>
      <vt:lpstr>'KZN214'!Print_Area</vt:lpstr>
      <vt:lpstr>'KZN216'!Print_Area</vt:lpstr>
      <vt:lpstr>'KZN221'!Print_Area</vt:lpstr>
      <vt:lpstr>'KZN222'!Print_Area</vt:lpstr>
      <vt:lpstr>'KZN223'!Print_Area</vt:lpstr>
      <vt:lpstr>'KZN224'!Print_Area</vt:lpstr>
      <vt:lpstr>'KZN225'!Print_Area</vt:lpstr>
      <vt:lpstr>'KZN226'!Print_Area</vt:lpstr>
      <vt:lpstr>'KZN227'!Print_Area</vt:lpstr>
      <vt:lpstr>'KZN235'!Print_Area</vt:lpstr>
      <vt:lpstr>'KZN237'!Print_Area</vt:lpstr>
      <vt:lpstr>'KZN238'!Print_Area</vt:lpstr>
      <vt:lpstr>'KZN241'!Print_Area</vt:lpstr>
      <vt:lpstr>'KZN242'!Print_Area</vt:lpstr>
      <vt:lpstr>'KZN244'!Print_Area</vt:lpstr>
      <vt:lpstr>'KZN245'!Print_Area</vt:lpstr>
      <vt:lpstr>'KZN252'!Print_Area</vt:lpstr>
      <vt:lpstr>'KZN253'!Print_Area</vt:lpstr>
      <vt:lpstr>'KZN254'!Print_Area</vt:lpstr>
      <vt:lpstr>'KZN261'!Print_Area</vt:lpstr>
      <vt:lpstr>'KZN262'!Print_Area</vt:lpstr>
      <vt:lpstr>'KZN263'!Print_Area</vt:lpstr>
      <vt:lpstr>'KZN265'!Print_Area</vt:lpstr>
      <vt:lpstr>'KZN266'!Print_Area</vt:lpstr>
      <vt:lpstr>'KZN271'!Print_Area</vt:lpstr>
      <vt:lpstr>'KZN272'!Print_Area</vt:lpstr>
      <vt:lpstr>'KZN275'!Print_Area</vt:lpstr>
      <vt:lpstr>'KZN276'!Print_Area</vt:lpstr>
      <vt:lpstr>'KZN281'!Print_Area</vt:lpstr>
      <vt:lpstr>'KZN282'!Print_Area</vt:lpstr>
      <vt:lpstr>'KZN284'!Print_Area</vt:lpstr>
      <vt:lpstr>'KZN285'!Print_Area</vt:lpstr>
      <vt:lpstr>'KZN286'!Print_Area</vt:lpstr>
      <vt:lpstr>'KZN291'!Print_Area</vt:lpstr>
      <vt:lpstr>'KZN292'!Print_Area</vt:lpstr>
      <vt:lpstr>'KZN293'!Print_Area</vt:lpstr>
      <vt:lpstr>'KZN294'!Print_Area</vt:lpstr>
      <vt:lpstr>'KZN433'!Print_Area</vt:lpstr>
      <vt:lpstr>'KZN434'!Print_Area</vt:lpstr>
      <vt:lpstr>'KZN435'!Print_Area</vt:lpstr>
      <vt:lpstr>'KZN436'!Print_Area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Akanyang Modise</dc:creator>
  <cp:lastModifiedBy>Akanyang Modise</cp:lastModifiedBy>
  <dcterms:created xsi:type="dcterms:W3CDTF">2026-04-15T10:53:10Z</dcterms:created>
  <dcterms:modified xsi:type="dcterms:W3CDTF">2026-04-21T12:21:28Z</dcterms:modified>
</cp:coreProperties>
</file>